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2"/>
  </bookViews>
  <sheets>
    <sheet name="FBA" sheetId="1" r:id="rId1"/>
    <sheet name="VRA" sheetId="2" r:id="rId2"/>
    <sheet name="Finansavimo sumos pagal šaltinį" sheetId="3" r:id="rId3"/>
  </sheets>
  <definedNames>
    <definedName name="_xlnm.Print_Titles" localSheetId="0">'FBA'!$19:$19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rFont val="Tahoma"/>
            <family val="0"/>
          </rPr>
          <t xml:space="preserve">#03_2_I23#
</t>
        </r>
      </text>
    </comment>
    <comment ref="H24" authorId="0">
      <text>
        <r>
          <rPr>
            <sz val="9"/>
            <rFont val="Tahoma"/>
            <family val="0"/>
          </rPr>
          <t xml:space="preserve">#03_2_I24#
</t>
        </r>
      </text>
    </comment>
    <comment ref="H25" authorId="0">
      <text>
        <r>
          <rPr>
            <sz val="9"/>
            <rFont val="Tahoma"/>
            <family val="2"/>
          </rPr>
          <t>#03_2_I25#</t>
        </r>
      </text>
    </comment>
    <comment ref="H26" authorId="0">
      <text>
        <r>
          <rPr>
            <sz val="9"/>
            <rFont val="Tahoma"/>
            <family val="0"/>
          </rPr>
          <t>#03_2_I26#</t>
        </r>
      </text>
    </comment>
    <comment ref="H32" authorId="0">
      <text>
        <r>
          <rPr>
            <sz val="9"/>
            <rFont val="Tahoma"/>
            <family val="0"/>
          </rPr>
          <t>#03_2_I32#</t>
        </r>
      </text>
    </comment>
    <comment ref="H33" authorId="0">
      <text>
        <r>
          <rPr>
            <sz val="9"/>
            <rFont val="Tahoma"/>
            <family val="0"/>
          </rPr>
          <t>#03_2_I33#</t>
        </r>
      </text>
    </comment>
    <comment ref="H34" authorId="0">
      <text>
        <r>
          <rPr>
            <sz val="9"/>
            <rFont val="Tahoma"/>
            <family val="0"/>
          </rPr>
          <t>#03_2_I34#</t>
        </r>
      </text>
    </comment>
    <comment ref="H35" authorId="0">
      <text>
        <r>
          <rPr>
            <sz val="9"/>
            <rFont val="Tahoma"/>
            <family val="0"/>
          </rPr>
          <t>#03_2_I35#</t>
        </r>
      </text>
    </comment>
    <comment ref="H36" authorId="0">
      <text>
        <r>
          <rPr>
            <sz val="9"/>
            <rFont val="Tahoma"/>
            <family val="0"/>
          </rPr>
          <t>#03_2_I36#</t>
        </r>
      </text>
    </comment>
    <comment ref="H37" authorId="0">
      <text>
        <r>
          <rPr>
            <sz val="9"/>
            <rFont val="Tahoma"/>
            <family val="0"/>
          </rPr>
          <t>#03_2_I37#</t>
        </r>
      </text>
    </comment>
    <comment ref="H38" authorId="0">
      <text>
        <r>
          <rPr>
            <sz val="9"/>
            <rFont val="Tahoma"/>
            <family val="0"/>
          </rPr>
          <t>#03_2_I38#</t>
        </r>
      </text>
    </comment>
    <comment ref="H39" authorId="0">
      <text>
        <r>
          <rPr>
            <sz val="9"/>
            <rFont val="Tahoma"/>
            <family val="0"/>
          </rPr>
          <t>#03_2_I39#</t>
        </r>
      </text>
    </comment>
    <comment ref="H40" authorId="0">
      <text>
        <r>
          <rPr>
            <sz val="9"/>
            <rFont val="Tahoma"/>
            <family val="0"/>
          </rPr>
          <t>#03_2_I40#</t>
        </r>
      </text>
    </comment>
    <comment ref="H41" authorId="0">
      <text>
        <r>
          <rPr>
            <sz val="9"/>
            <rFont val="Tahoma"/>
            <family val="0"/>
          </rPr>
          <t>#03_2_I41#</t>
        </r>
      </text>
    </comment>
    <comment ref="H42" authorId="0">
      <text>
        <r>
          <rPr>
            <sz val="9"/>
            <rFont val="Tahoma"/>
            <family val="0"/>
          </rPr>
          <t>#03_2_I42#</t>
        </r>
      </text>
    </comment>
    <comment ref="H43" authorId="0">
      <text>
        <r>
          <rPr>
            <sz val="9"/>
            <rFont val="Tahoma"/>
            <family val="0"/>
          </rPr>
          <t>#03_2_I43#</t>
        </r>
      </text>
    </comment>
    <comment ref="H44" authorId="0">
      <text>
        <r>
          <rPr>
            <sz val="9"/>
            <rFont val="Tahoma"/>
            <family val="0"/>
          </rPr>
          <t>#03_2_I44#</t>
        </r>
      </text>
    </comment>
    <comment ref="H45" authorId="0">
      <text>
        <r>
          <rPr>
            <sz val="9"/>
            <rFont val="Tahoma"/>
            <family val="0"/>
          </rPr>
          <t>#03_2_I45#</t>
        </r>
      </text>
    </comment>
    <comment ref="H53" authorId="0">
      <text>
        <r>
          <rPr>
            <sz val="9"/>
            <rFont val="Tahoma"/>
            <family val="0"/>
          </rPr>
          <t>#03_2_I53#</t>
        </r>
      </text>
    </comment>
    <comment ref="H55" authorId="0">
      <text>
        <r>
          <rPr>
            <sz val="9"/>
            <rFont val="Tahoma"/>
            <family val="0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<sst xmlns="http://schemas.openxmlformats.org/spreadsheetml/2006/main" count="377" uniqueCount="278">
  <si>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</si>
  <si>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</si>
  <si>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</si>
  <si>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</si>
  <si>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</si>
  <si>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</si>
  <si>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</si>
  <si>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</si>
  <si>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</si>
  <si>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</si>
  <si>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</si>
  <si>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</si>
  <si>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</si>
  <si>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</si>
  <si>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</si>
  <si>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</si>
  <si>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</si>
  <si>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</si>
  <si>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</si>
  <si>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</si>
  <si>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</si>
  <si>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</si>
  <si>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</si>
  <si>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</si>
  <si>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</si>
  <si>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</si>
  <si>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</si>
  <si>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</si>
  <si>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</si>
  <si>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</si>
  <si>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</si>
  <si>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</si>
  <si>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</si>
  <si>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</si>
  <si>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</si>
  <si>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</si>
  <si>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</si>
  <si>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</si>
  <si>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</si>
  <si>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</si>
  <si>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</si>
  <si>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</si>
  <si>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</si>
  <si>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</si>
  <si>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</si>
  <si>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</si>
  <si>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</si>
  <si>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</si>
  <si>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</si>
  <si>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</si>
  <si>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</si>
  <si>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</si>
  <si>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</si>
  <si>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</si>
  <si>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</si>
  <si>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</si>
  <si>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</si>
  <si>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</si>
  <si>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</si>
  <si>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</si>
  <si>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</si>
  <si>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</si>
  <si>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</si>
  <si>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</si>
  <si>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</si>
  <si>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</si>
  <si>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</si>
  <si>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</si>
  <si>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</si>
  <si>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</si>
  <si>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</si>
  <si>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</si>
  <si>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</si>
  <si>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</si>
  <si>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</si>
  <si>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</si>
  <si>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</si>
  <si>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</si>
  <si>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</si>
  <si>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</si>
  <si>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</si>
  <si>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</si>
  <si>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</si>
  <si>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</si>
  <si>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</si>
  <si>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</si>
  <si>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</si>
  <si>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</si>
  <si>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</si>
  <si>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</si>
  <si>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</si>
  <si>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</si>
  <si>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</si>
  <si>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</si>
  <si>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</si>
  <si>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</si>
  <si>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</si>
  <si>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</si>
  <si>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</si>
  <si>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</si>
  <si>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</si>
  <si>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</si>
  <si>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</si>
  <si>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</si>
  <si>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</si>
  <si>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</si>
  <si>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</si>
  <si>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</si>
  <si>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</si>
  <si>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</si>
  <si>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</si>
  <si>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</si>
  <si>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</si>
  <si>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</si>
  <si>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</si>
  <si>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</si>
  <si>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</si>
  <si>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</si>
  <si>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</si>
  <si>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</si>
  <si>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</si>
  <si>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</si>
  <si>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</si>
  <si>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</si>
  <si>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</si>
  <si>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</si>
  <si>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</si>
  <si>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</si>
  <si>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</si>
  <si>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</si>
  <si>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</si>
  <si>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</si>
  <si>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Klaipėdos raj. Vėžaičių lopšelis - darželis</t>
  </si>
  <si>
    <t>PAGAL  2019.09.30 D. DUOMENIS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</si>
  <si>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</si>
  <si>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</si>
  <si>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</si>
  <si>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</si>
  <si>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</si>
  <si>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</si>
  <si>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</si>
  <si>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</si>
  <si>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</si>
  <si>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L.e.direktoriaus pareigas</t>
  </si>
  <si>
    <t>Tatjana Pagojienė</t>
  </si>
  <si>
    <t>Vyr. buhalterė</t>
  </si>
  <si>
    <t>Vaida Žilienė</t>
  </si>
  <si>
    <t>191793398, Liepų g. 1, Vėžaičiai, Klaipėdos r.</t>
  </si>
  <si>
    <t>2019.10.21 Nr.     F-9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</si>
  <si>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</si>
  <si>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</si>
  <si>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</si>
  <si>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</si>
  <si>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</si>
  <si>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</si>
  <si>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</si>
  <si>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</si>
  <si>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</si>
  <si>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</si>
  <si>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</si>
  <si>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</si>
  <si>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</si>
  <si>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</si>
  <si>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</si>
  <si>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</si>
  <si>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</si>
  <si>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</si>
  <si>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</si>
  <si>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</si>
  <si>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</si>
  <si>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</si>
  <si>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</si>
  <si>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</si>
  <si>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</si>
  <si>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</si>
  <si>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</si>
  <si>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</si>
  <si>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</si>
  <si>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</si>
  <si>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</si>
  <si>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</si>
  <si>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</si>
  <si>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</si>
  <si>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</si>
  <si>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</si>
  <si>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</si>
  <si>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</si>
  <si>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</si>
  <si>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</si>
  <si>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</si>
  <si>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</si>
  <si>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</si>
  <si>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</si>
  <si>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</si>
  <si>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</si>
  <si>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</si>
  <si>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</si>
  <si>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</si>
  <si>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</si>
  <si>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</si>
  <si>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</si>
  <si>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</si>
  <si>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</si>
  <si>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</si>
  <si>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</si>
  <si>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</si>
  <si>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</si>
  <si>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</si>
  <si>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</si>
  <si>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</si>
  <si>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</si>
  <si>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</si>
  <si>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</si>
  <si>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</si>
  <si>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</si>
  <si>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</si>
  <si>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</si>
  <si>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</si>
  <si>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</si>
  <si>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</si>
  <si>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</si>
  <si>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</si>
  <si>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</si>
  <si>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</si>
  <si>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</si>
  <si>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</si>
  <si>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</si>
  <si>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</si>
  <si>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</si>
  <si>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</si>
  <si>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</si>
  <si>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</si>
  <si>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</si>
  <si>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2019.10.21 Nr.     F-10</t>
  </si>
  <si>
    <t>P21</t>
  </si>
  <si>
    <t>P22</t>
  </si>
  <si>
    <t>L.e. direktoriaus pareigas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</si>
  <si>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</si>
  <si>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</si>
  <si>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</si>
  <si>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</si>
  <si>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</si>
  <si>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</si>
  <si>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</si>
  <si>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</si>
  <si>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</si>
  <si>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</si>
  <si>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</si>
  <si>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</si>
  <si>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</si>
  <si>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</si>
  <si>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</si>
  <si>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</si>
  <si>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</si>
  <si>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</si>
  <si>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</si>
  <si>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</si>
  <si>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</si>
  <si>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</si>
  <si>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</si>
  <si>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</si>
  <si>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</si>
  <si>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</si>
  <si>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</si>
  <si>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</si>
  <si>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</si>
  <si>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</si>
  <si>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</si>
  <si>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</si>
  <si>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</si>
  <si>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</si>
  <si>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</si>
  <si>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</si>
  <si>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</si>
  <si>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</si>
  <si>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</si>
  <si>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</si>
  <si>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Pateikimo valiuta ir tikslumas: eurais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</si>
</sst>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33" borderId="18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2" fontId="13" fillId="33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65" t="s">
        <v>94</v>
      </c>
      <c r="F2" s="166"/>
      <c r="G2" s="166"/>
    </row>
    <row r="3" spans="5:7" ht="12.75">
      <c r="E3" s="167" t="s">
        <v>112</v>
      </c>
      <c r="F3" s="168"/>
      <c r="G3" s="168"/>
    </row>
    <row r="4" ht="12.75"/>
    <row r="5" spans="1:7" ht="12.75">
      <c r="A5" s="175" t="s">
        <v>93</v>
      </c>
      <c r="B5" s="176"/>
      <c r="C5" s="176"/>
      <c r="D5" s="176"/>
      <c r="E5" s="176"/>
      <c r="F5" s="174"/>
      <c r="G5" s="174"/>
    </row>
    <row r="6" spans="1:7" ht="12.75">
      <c r="A6" s="177"/>
      <c r="B6" s="177"/>
      <c r="C6" s="177"/>
      <c r="D6" s="177"/>
      <c r="E6" s="177"/>
      <c r="F6" s="177"/>
      <c r="G6" s="177"/>
    </row>
    <row r="7" spans="1:7" ht="12.75">
      <c r="A7" s="169" t="s">
        <v>132</v>
      </c>
      <c r="B7" s="170"/>
      <c r="C7" s="170"/>
      <c r="D7" s="170"/>
      <c r="E7" s="170"/>
      <c r="F7" s="171"/>
      <c r="G7" s="171"/>
    </row>
    <row r="8" spans="1:7" ht="12.75">
      <c r="A8" s="172" t="s">
        <v>113</v>
      </c>
      <c r="B8" s="173"/>
      <c r="C8" s="173"/>
      <c r="D8" s="173"/>
      <c r="E8" s="173"/>
      <c r="F8" s="174"/>
      <c r="G8" s="174"/>
    </row>
    <row r="9" spans="1:7" ht="12.75" customHeight="1">
      <c r="A9" s="172" t="s">
        <v>147</v>
      </c>
      <c r="B9" s="173"/>
      <c r="C9" s="173"/>
      <c r="D9" s="173"/>
      <c r="E9" s="173"/>
      <c r="F9" s="174"/>
      <c r="G9" s="174"/>
    </row>
    <row r="10" spans="1:7" ht="12.75">
      <c r="A10" s="182" t="s">
        <v>114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1"/>
      <c r="B12" s="174"/>
      <c r="C12" s="174"/>
      <c r="D12" s="174"/>
      <c r="E12" s="174"/>
    </row>
    <row r="13" spans="1:7" ht="12.75">
      <c r="A13" s="175" t="s">
        <v>0</v>
      </c>
      <c r="B13" s="176"/>
      <c r="C13" s="176"/>
      <c r="D13" s="176"/>
      <c r="E13" s="176"/>
      <c r="F13" s="185"/>
      <c r="G13" s="185"/>
    </row>
    <row r="14" spans="1:9" ht="12.75">
      <c r="A14" s="175" t="s">
        <v>133</v>
      </c>
      <c r="B14" s="176"/>
      <c r="C14" s="176"/>
      <c r="D14" s="176"/>
      <c r="E14" s="176"/>
      <c r="F14" s="185"/>
      <c r="G14" s="185"/>
      <c r="I14" s="73"/>
    </row>
    <row r="15" spans="1:9" ht="12.75">
      <c r="A15" s="8"/>
      <c r="B15" s="63"/>
      <c r="C15" s="63"/>
      <c r="D15" s="63"/>
      <c r="E15" s="63"/>
      <c r="F15" s="64"/>
      <c r="G15" s="64"/>
      <c r="I15" s="73"/>
    </row>
    <row r="16" spans="1:9" ht="12.75">
      <c r="A16" s="186" t="s">
        <v>148</v>
      </c>
      <c r="B16" s="187"/>
      <c r="C16" s="187"/>
      <c r="D16" s="187"/>
      <c r="E16" s="187"/>
      <c r="F16" s="188"/>
      <c r="G16" s="188"/>
      <c r="I16" s="73"/>
    </row>
    <row r="17" spans="1:9" ht="12.75">
      <c r="A17" s="172" t="s">
        <v>1</v>
      </c>
      <c r="B17" s="172"/>
      <c r="C17" s="172"/>
      <c r="D17" s="172"/>
      <c r="E17" s="172"/>
      <c r="F17" s="189"/>
      <c r="G17" s="189"/>
      <c r="I17" s="73"/>
    </row>
    <row r="18" spans="1:9" ht="12.75" customHeight="1">
      <c r="A18" s="8"/>
      <c r="B18" s="9"/>
      <c r="C18" s="9"/>
      <c r="D18" s="190" t="s">
        <v>277</v>
      </c>
      <c r="E18" s="190"/>
      <c r="F18" s="190"/>
      <c r="G18" s="190"/>
      <c r="I18" s="73"/>
    </row>
    <row r="19" spans="1:9" ht="67.5" customHeight="1">
      <c r="A19" s="3" t="s">
        <v>2</v>
      </c>
      <c r="B19" s="178" t="s">
        <v>3</v>
      </c>
      <c r="C19" s="179"/>
      <c r="D19" s="180"/>
      <c r="E19" s="2" t="s">
        <v>4</v>
      </c>
      <c r="F19" s="1" t="s">
        <v>5</v>
      </c>
      <c r="G19" s="1" t="s">
        <v>6</v>
      </c>
      <c r="I19" s="148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247181.75000000003</v>
      </c>
      <c r="G20" s="87">
        <f>SUM(G21,G27,G38,G39)</f>
        <v>255772.53999999998</v>
      </c>
      <c r="I20" s="149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134</v>
      </c>
      <c r="F21" s="88">
        <f>SUM(F22:F26)</f>
        <v>0</v>
      </c>
      <c r="G21" s="88">
        <f>SUM(G22:G26)</f>
        <v>0</v>
      </c>
      <c r="I21" s="150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51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15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51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5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5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135</v>
      </c>
      <c r="F27" s="88">
        <f>SUM(F28:F37)</f>
        <v>247181.75000000003</v>
      </c>
      <c r="G27" s="88">
        <f>SUM(G28:G37)</f>
        <v>255772.53999999998</v>
      </c>
      <c r="I27" s="15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5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217051.29</v>
      </c>
      <c r="G29" s="88">
        <v>221307.21</v>
      </c>
      <c r="I29" s="15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19004.420000000002</v>
      </c>
      <c r="G30" s="88">
        <v>19926.29</v>
      </c>
      <c r="I30" s="15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5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6441.060000000001</v>
      </c>
      <c r="G32" s="88">
        <v>7164.710000000001</v>
      </c>
      <c r="I32" s="15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5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5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2028.849999999999</v>
      </c>
      <c r="G35" s="88">
        <v>4005.5</v>
      </c>
      <c r="I35" s="151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2656.13</v>
      </c>
      <c r="G36" s="88">
        <v>3368.83</v>
      </c>
      <c r="I36" s="151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5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51"/>
    </row>
    <row r="39" spans="1:9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  <c r="I39" s="15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5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70782.78</v>
      </c>
      <c r="G41" s="87">
        <f>SUM(G42,G48,G49,G56,G57)</f>
        <v>37735.180000000015</v>
      </c>
      <c r="I41" s="15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136</v>
      </c>
      <c r="F42" s="88">
        <f>SUM(F43:F47)</f>
        <v>514.68</v>
      </c>
      <c r="G42" s="88">
        <f>SUM(G43:G47)</f>
        <v>476.86</v>
      </c>
      <c r="I42" s="15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5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514.68</v>
      </c>
      <c r="G44" s="88">
        <v>476.86</v>
      </c>
      <c r="I44" s="151"/>
    </row>
    <row r="45" spans="1:9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  <c r="I45" s="151"/>
    </row>
    <row r="46" spans="1:9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  <c r="I46" s="151"/>
    </row>
    <row r="47" spans="1:9" s="12" customFormat="1" ht="12.75" customHeight="1">
      <c r="A47" s="18" t="s">
        <v>92</v>
      </c>
      <c r="B47" s="32"/>
      <c r="C47" s="191" t="s">
        <v>103</v>
      </c>
      <c r="D47" s="192"/>
      <c r="E47" s="82"/>
      <c r="F47" s="88"/>
      <c r="G47" s="88"/>
      <c r="I47" s="15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137</v>
      </c>
      <c r="F48" s="88">
        <v>46.609999999999985</v>
      </c>
      <c r="G48" s="88">
        <v>139.73000000000002</v>
      </c>
      <c r="I48" s="15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138</v>
      </c>
      <c r="F49" s="88">
        <f>SUM(F50:F55)</f>
        <v>67719.90000000001</v>
      </c>
      <c r="G49" s="88">
        <f>SUM(G50:G55)</f>
        <v>34422.24000000002</v>
      </c>
      <c r="I49" s="15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5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5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51"/>
    </row>
    <row r="53" spans="1:9" s="12" customFormat="1" ht="12.75" customHeight="1">
      <c r="A53" s="18" t="s">
        <v>41</v>
      </c>
      <c r="B53" s="26"/>
      <c r="C53" s="191" t="s">
        <v>89</v>
      </c>
      <c r="D53" s="192"/>
      <c r="E53" s="85"/>
      <c r="F53" s="88">
        <v>4705.38</v>
      </c>
      <c r="G53" s="88">
        <v>3954.74</v>
      </c>
      <c r="I53" s="15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63014.520000000004</v>
      </c>
      <c r="G54" s="88">
        <v>30328.240000000016</v>
      </c>
      <c r="I54" s="15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139.26</v>
      </c>
      <c r="I55" s="15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5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139</v>
      </c>
      <c r="F57" s="88">
        <v>2501.59</v>
      </c>
      <c r="G57" s="88">
        <v>2696.3500000000004</v>
      </c>
      <c r="I57" s="151"/>
    </row>
    <row r="58" spans="1:9" s="12" customFormat="1" ht="12.75" customHeight="1">
      <c r="A58" s="30"/>
      <c r="B58" s="20" t="s">
        <v>57</v>
      </c>
      <c r="C58" s="21"/>
      <c r="D58" s="22"/>
      <c r="E58" s="30" t="s">
        <v>140</v>
      </c>
      <c r="F58" s="88">
        <f>SUM(F20,F40,F41)</f>
        <v>317964.53</v>
      </c>
      <c r="G58" s="88">
        <f>SUM(G20,G40,G41)</f>
        <v>293507.72</v>
      </c>
      <c r="I58" s="15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248008.02000000002</v>
      </c>
      <c r="G59" s="87">
        <f>SUM(G60:G63)</f>
        <v>256417.37</v>
      </c>
      <c r="I59" s="15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333.9499999999971</v>
      </c>
      <c r="G60" s="88">
        <v>928.7200000000012</v>
      </c>
      <c r="I60" s="15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244327.07000000004</v>
      </c>
      <c r="G61" s="88">
        <v>251766.15</v>
      </c>
      <c r="I61" s="151"/>
    </row>
    <row r="62" spans="1:9" s="12" customFormat="1" ht="12.75" customHeight="1">
      <c r="A62" s="30" t="s">
        <v>36</v>
      </c>
      <c r="B62" s="193" t="s">
        <v>104</v>
      </c>
      <c r="C62" s="194"/>
      <c r="D62" s="195"/>
      <c r="E62" s="30"/>
      <c r="F62" s="88"/>
      <c r="G62" s="88"/>
      <c r="I62" s="15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3347.0000000000005</v>
      </c>
      <c r="G63" s="88">
        <v>3722.5</v>
      </c>
      <c r="I63" s="15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58883.02</v>
      </c>
      <c r="G64" s="87">
        <f>SUM(G65,G69)</f>
        <v>30328.27</v>
      </c>
      <c r="I64" s="15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5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15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5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5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141</v>
      </c>
      <c r="F69" s="88">
        <f>SUM(F70:F75,F78:F83)</f>
        <v>58883.02</v>
      </c>
      <c r="G69" s="88">
        <f>SUM(G70:G75,G78:G83)</f>
        <v>30328.27</v>
      </c>
      <c r="I69" s="15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5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51"/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151"/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151"/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15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151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151"/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15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51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5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4642.61</v>
      </c>
      <c r="G80" s="88">
        <v>1757.39</v>
      </c>
      <c r="I80" s="15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25887.529999999995</v>
      </c>
      <c r="G81" s="88">
        <v>218</v>
      </c>
      <c r="I81" s="151"/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28352.88</v>
      </c>
      <c r="G82" s="88">
        <v>28352.88</v>
      </c>
      <c r="I82" s="151"/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15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142</v>
      </c>
      <c r="F84" s="87">
        <f>SUM(F85,F86,F89,F90)</f>
        <v>11073.489999999974</v>
      </c>
      <c r="G84" s="87">
        <f>SUM(G85,G86,G89,G90)</f>
        <v>6762.080000000009</v>
      </c>
      <c r="I84" s="15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5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5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5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5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5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11073.489999999974</v>
      </c>
      <c r="G90" s="88">
        <f>SUM(G91,G92)</f>
        <v>6762.080000000009</v>
      </c>
      <c r="I90" s="15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4311.409999999974</v>
      </c>
      <c r="G91" s="88">
        <v>1901.7600000000093</v>
      </c>
      <c r="I91" s="151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6762.08</v>
      </c>
      <c r="G92" s="88">
        <v>4860.32</v>
      </c>
      <c r="I92" s="15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52"/>
    </row>
    <row r="94" spans="1:9" s="12" customFormat="1" ht="25.5" customHeight="1">
      <c r="A94" s="1"/>
      <c r="B94" s="196" t="s">
        <v>120</v>
      </c>
      <c r="C94" s="197"/>
      <c r="D94" s="192"/>
      <c r="E94" s="30"/>
      <c r="F94" s="89">
        <f>SUM(F59,F64,F84,F93)</f>
        <v>317964.53</v>
      </c>
      <c r="G94" s="89">
        <f>SUM(G59,G64,G84,G93)</f>
        <v>293507.72000000003</v>
      </c>
      <c r="I94" s="151"/>
    </row>
    <row r="95" spans="1:9" s="12" customFormat="1" ht="12.75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99" t="s">
        <v>143</v>
      </c>
      <c r="B96" s="199"/>
      <c r="C96" s="199"/>
      <c r="D96" s="199"/>
      <c r="E96" s="91"/>
      <c r="F96" s="173" t="s">
        <v>144</v>
      </c>
      <c r="G96" s="173"/>
      <c r="I96" s="42"/>
    </row>
    <row r="97" spans="1:9" s="12" customFormat="1" ht="12.75" customHeight="1">
      <c r="A97" s="198" t="s">
        <v>129</v>
      </c>
      <c r="B97" s="198"/>
      <c r="C97" s="198"/>
      <c r="D97" s="198"/>
      <c r="E97" s="42" t="s">
        <v>130</v>
      </c>
      <c r="F97" s="172" t="s">
        <v>111</v>
      </c>
      <c r="G97" s="172"/>
      <c r="I97" s="42"/>
    </row>
    <row r="98" spans="1:9" s="12" customFormat="1" ht="12.75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201" t="s">
        <v>145</v>
      </c>
      <c r="B99" s="201"/>
      <c r="C99" s="201"/>
      <c r="D99" s="201"/>
      <c r="E99" s="92"/>
      <c r="F99" s="183" t="s">
        <v>146</v>
      </c>
      <c r="G99" s="183"/>
      <c r="I99" s="42"/>
    </row>
    <row r="100" spans="1:9" s="12" customFormat="1" ht="12.75" customHeight="1">
      <c r="A100" s="200" t="s">
        <v>131</v>
      </c>
      <c r="B100" s="200"/>
      <c r="C100" s="200"/>
      <c r="D100" s="200"/>
      <c r="E100" s="61" t="s">
        <v>130</v>
      </c>
      <c r="F100" s="182" t="s">
        <v>111</v>
      </c>
      <c r="G100" s="182"/>
      <c r="I100" s="42"/>
    </row>
    <row r="101" spans="1:9" s="12" customFormat="1" ht="12.75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ht="12.75">
      <c r="A102" s="70"/>
      <c r="B102" s="70"/>
      <c r="C102" s="70"/>
      <c r="D102" s="70"/>
      <c r="E102" s="71"/>
      <c r="F102" s="9"/>
      <c r="G102" s="9"/>
      <c r="I102" s="42"/>
    </row>
    <row r="103" spans="5:9" s="12" customFormat="1" ht="12.75" customHeight="1">
      <c r="E103" s="42"/>
      <c r="H103" s="90"/>
      <c r="I103" s="42"/>
    </row>
  </sheetData>
  <sheetProtection/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7.8515625" style="93" customWidth="1"/>
    <col min="7" max="7" width="9.00390625" style="93" customWidth="1"/>
    <col min="8" max="8" width="13.00390625" style="93" customWidth="1"/>
    <col min="9" max="9" width="13.7109375" style="93" customWidth="1"/>
    <col min="10" max="10" width="9.140625" style="93" customWidth="1"/>
    <col min="11" max="11" width="88.8515625" style="93" customWidth="1"/>
    <col min="12" max="16384" width="9.140625" style="93" customWidth="1"/>
  </cols>
  <sheetData>
    <row r="1" spans="7:8" ht="12.75">
      <c r="G1" s="96"/>
      <c r="H1" s="96"/>
    </row>
    <row r="2" spans="4:9" ht="15.75">
      <c r="D2" s="97"/>
      <c r="G2" s="98" t="s">
        <v>149</v>
      </c>
      <c r="H2" s="99"/>
      <c r="I2" s="99"/>
    </row>
    <row r="3" spans="7:9" ht="15.75">
      <c r="G3" s="98" t="s">
        <v>112</v>
      </c>
      <c r="H3" s="99"/>
      <c r="I3" s="99"/>
    </row>
    <row r="4" ht="12.75"/>
    <row r="5" spans="1:9" ht="15.75">
      <c r="A5" s="204" t="s">
        <v>150</v>
      </c>
      <c r="B5" s="177"/>
      <c r="C5" s="177"/>
      <c r="D5" s="177"/>
      <c r="E5" s="177"/>
      <c r="F5" s="177"/>
      <c r="G5" s="177"/>
      <c r="H5" s="177"/>
      <c r="I5" s="177"/>
    </row>
    <row r="6" spans="1:9" ht="15.75">
      <c r="A6" s="205" t="s">
        <v>151</v>
      </c>
      <c r="B6" s="177"/>
      <c r="C6" s="177"/>
      <c r="D6" s="177"/>
      <c r="E6" s="177"/>
      <c r="F6" s="177"/>
      <c r="G6" s="177"/>
      <c r="H6" s="177"/>
      <c r="I6" s="177"/>
    </row>
    <row r="7" spans="1:9" ht="15">
      <c r="A7" s="206" t="s">
        <v>132</v>
      </c>
      <c r="B7" s="207"/>
      <c r="C7" s="207"/>
      <c r="D7" s="207"/>
      <c r="E7" s="207"/>
      <c r="F7" s="207"/>
      <c r="G7" s="207"/>
      <c r="H7" s="207"/>
      <c r="I7" s="207"/>
    </row>
    <row r="8" spans="1:9" ht="14.25">
      <c r="A8" s="202" t="s">
        <v>152</v>
      </c>
      <c r="B8" s="203"/>
      <c r="C8" s="203"/>
      <c r="D8" s="203"/>
      <c r="E8" s="203"/>
      <c r="F8" s="203"/>
      <c r="G8" s="203"/>
      <c r="H8" s="203"/>
      <c r="I8" s="203"/>
    </row>
    <row r="9" spans="1:9" ht="14.25">
      <c r="A9" s="202" t="s">
        <v>147</v>
      </c>
      <c r="B9" s="203"/>
      <c r="C9" s="203"/>
      <c r="D9" s="203"/>
      <c r="E9" s="203"/>
      <c r="F9" s="203"/>
      <c r="G9" s="203"/>
      <c r="H9" s="203"/>
      <c r="I9" s="203"/>
    </row>
    <row r="10" spans="1:11" ht="14.25">
      <c r="A10" s="202" t="s">
        <v>153</v>
      </c>
      <c r="B10" s="203"/>
      <c r="C10" s="203"/>
      <c r="D10" s="203"/>
      <c r="E10" s="203"/>
      <c r="F10" s="203"/>
      <c r="G10" s="203"/>
      <c r="H10" s="203"/>
      <c r="I10" s="203"/>
      <c r="K10" s="119"/>
    </row>
    <row r="11" spans="1:11" ht="14.25">
      <c r="A11" s="202" t="s">
        <v>154</v>
      </c>
      <c r="B11" s="177"/>
      <c r="C11" s="177"/>
      <c r="D11" s="177"/>
      <c r="E11" s="177"/>
      <c r="F11" s="177"/>
      <c r="G11" s="177"/>
      <c r="H11" s="177"/>
      <c r="I11" s="177"/>
      <c r="K11" s="119"/>
    </row>
    <row r="12" spans="1:11" ht="14.25">
      <c r="A12" s="209"/>
      <c r="B12" s="203"/>
      <c r="C12" s="203"/>
      <c r="D12" s="203"/>
      <c r="E12" s="203"/>
      <c r="F12" s="203"/>
      <c r="G12" s="203"/>
      <c r="H12" s="203"/>
      <c r="I12" s="203"/>
      <c r="K12" s="119"/>
    </row>
    <row r="13" spans="1:11" ht="14.25">
      <c r="A13" s="210" t="s">
        <v>155</v>
      </c>
      <c r="B13" s="211"/>
      <c r="C13" s="211"/>
      <c r="D13" s="211"/>
      <c r="E13" s="211"/>
      <c r="F13" s="211"/>
      <c r="G13" s="211"/>
      <c r="H13" s="211"/>
      <c r="I13" s="211"/>
      <c r="K13" s="119"/>
    </row>
    <row r="14" spans="1:11" ht="14.25">
      <c r="A14" s="202"/>
      <c r="B14" s="203"/>
      <c r="C14" s="203"/>
      <c r="D14" s="203"/>
      <c r="E14" s="203"/>
      <c r="F14" s="203"/>
      <c r="G14" s="203"/>
      <c r="H14" s="203"/>
      <c r="I14" s="203"/>
      <c r="K14" s="119"/>
    </row>
    <row r="15" spans="1:11" ht="14.25">
      <c r="A15" s="210" t="s">
        <v>133</v>
      </c>
      <c r="B15" s="211"/>
      <c r="C15" s="211"/>
      <c r="D15" s="211"/>
      <c r="E15" s="211"/>
      <c r="F15" s="211"/>
      <c r="G15" s="211"/>
      <c r="H15" s="211"/>
      <c r="I15" s="211"/>
      <c r="K15" s="119"/>
    </row>
    <row r="16" spans="1:11" ht="14.25">
      <c r="A16" s="100"/>
      <c r="B16" s="101"/>
      <c r="C16" s="101"/>
      <c r="D16" s="101"/>
      <c r="E16" s="101"/>
      <c r="F16" s="101"/>
      <c r="G16" s="101"/>
      <c r="H16" s="101"/>
      <c r="I16" s="101"/>
      <c r="K16" s="119"/>
    </row>
    <row r="17" spans="1:11" ht="14.25">
      <c r="A17" s="212" t="s">
        <v>233</v>
      </c>
      <c r="B17" s="203"/>
      <c r="C17" s="203"/>
      <c r="D17" s="203"/>
      <c r="E17" s="203"/>
      <c r="F17" s="203"/>
      <c r="G17" s="203"/>
      <c r="H17" s="203"/>
      <c r="I17" s="203"/>
      <c r="K17" s="119"/>
    </row>
    <row r="18" spans="1:11" ht="14.25">
      <c r="A18" s="202" t="s">
        <v>1</v>
      </c>
      <c r="B18" s="203"/>
      <c r="C18" s="203"/>
      <c r="D18" s="203"/>
      <c r="E18" s="203"/>
      <c r="F18" s="203"/>
      <c r="G18" s="203"/>
      <c r="H18" s="203"/>
      <c r="I18" s="203"/>
      <c r="K18" s="119"/>
    </row>
    <row r="19" spans="1:11" s="101" customFormat="1" ht="14.25">
      <c r="A19" s="213" t="s">
        <v>277</v>
      </c>
      <c r="B19" s="203"/>
      <c r="C19" s="203"/>
      <c r="D19" s="203"/>
      <c r="E19" s="203"/>
      <c r="F19" s="203"/>
      <c r="G19" s="203"/>
      <c r="H19" s="203"/>
      <c r="I19" s="203"/>
      <c r="K19" s="141"/>
    </row>
    <row r="20" spans="1:11" s="103" customFormat="1" ht="49.5" customHeight="1">
      <c r="A20" s="214" t="s">
        <v>2</v>
      </c>
      <c r="B20" s="214"/>
      <c r="C20" s="214" t="s">
        <v>3</v>
      </c>
      <c r="D20" s="215"/>
      <c r="E20" s="215"/>
      <c r="F20" s="215"/>
      <c r="G20" s="102" t="s">
        <v>156</v>
      </c>
      <c r="H20" s="102" t="s">
        <v>157</v>
      </c>
      <c r="I20" s="102" t="s">
        <v>158</v>
      </c>
      <c r="K20" s="142"/>
    </row>
    <row r="21" spans="1:11" ht="15.75">
      <c r="A21" s="104" t="s">
        <v>7</v>
      </c>
      <c r="B21" s="105" t="s">
        <v>159</v>
      </c>
      <c r="C21" s="216" t="s">
        <v>159</v>
      </c>
      <c r="D21" s="217"/>
      <c r="E21" s="217"/>
      <c r="F21" s="217"/>
      <c r="G21" s="106"/>
      <c r="H21" s="107">
        <f>SUM(H22,H27,H28)</f>
        <v>310069.92</v>
      </c>
      <c r="I21" s="107">
        <f>SUM(I22,I27,I28)</f>
        <v>283441.68</v>
      </c>
      <c r="K21" s="143"/>
    </row>
    <row r="22" spans="1:11" ht="15.75">
      <c r="A22" s="108" t="s">
        <v>9</v>
      </c>
      <c r="B22" s="109" t="s">
        <v>160</v>
      </c>
      <c r="C22" s="208" t="s">
        <v>160</v>
      </c>
      <c r="D22" s="208"/>
      <c r="E22" s="208"/>
      <c r="F22" s="208"/>
      <c r="G22" s="110"/>
      <c r="H22" s="111">
        <f>SUM(H23:H26)</f>
        <v>279657.20999999996</v>
      </c>
      <c r="I22" s="111">
        <f>SUM(I23:I26)</f>
        <v>258530.84</v>
      </c>
      <c r="K22" s="144"/>
    </row>
    <row r="23" spans="1:11" ht="15.75">
      <c r="A23" s="108" t="s">
        <v>161</v>
      </c>
      <c r="B23" s="109" t="s">
        <v>60</v>
      </c>
      <c r="C23" s="208" t="s">
        <v>60</v>
      </c>
      <c r="D23" s="208"/>
      <c r="E23" s="208"/>
      <c r="F23" s="208"/>
      <c r="G23" s="110"/>
      <c r="H23" s="112">
        <v>67418.19</v>
      </c>
      <c r="I23" s="112">
        <v>73974.42</v>
      </c>
      <c r="K23" s="145"/>
    </row>
    <row r="24" spans="1:11" ht="15.75">
      <c r="A24" s="108" t="s">
        <v>162</v>
      </c>
      <c r="B24" s="113" t="s">
        <v>163</v>
      </c>
      <c r="C24" s="218" t="s">
        <v>163</v>
      </c>
      <c r="D24" s="218"/>
      <c r="E24" s="218"/>
      <c r="F24" s="218"/>
      <c r="G24" s="110"/>
      <c r="H24" s="112">
        <v>210453.97999999998</v>
      </c>
      <c r="I24" s="112">
        <v>182930.99999999997</v>
      </c>
      <c r="K24" s="145"/>
    </row>
    <row r="25" spans="1:11" ht="15.75">
      <c r="A25" s="108" t="s">
        <v>164</v>
      </c>
      <c r="B25" s="109" t="s">
        <v>165</v>
      </c>
      <c r="C25" s="218" t="s">
        <v>165</v>
      </c>
      <c r="D25" s="218"/>
      <c r="E25" s="218"/>
      <c r="F25" s="218"/>
      <c r="G25" s="110"/>
      <c r="H25" s="112"/>
      <c r="I25" s="112"/>
      <c r="K25" s="145"/>
    </row>
    <row r="26" spans="1:11" ht="15.75">
      <c r="A26" s="108" t="s">
        <v>166</v>
      </c>
      <c r="B26" s="113" t="s">
        <v>167</v>
      </c>
      <c r="C26" s="218" t="s">
        <v>167</v>
      </c>
      <c r="D26" s="218"/>
      <c r="E26" s="218"/>
      <c r="F26" s="218"/>
      <c r="G26" s="110"/>
      <c r="H26" s="112">
        <v>1785.04</v>
      </c>
      <c r="I26" s="112">
        <v>1625.42</v>
      </c>
      <c r="K26" s="145"/>
    </row>
    <row r="27" spans="1:11" ht="15.75">
      <c r="A27" s="108" t="s">
        <v>16</v>
      </c>
      <c r="B27" s="109" t="s">
        <v>168</v>
      </c>
      <c r="C27" s="218" t="s">
        <v>168</v>
      </c>
      <c r="D27" s="218"/>
      <c r="E27" s="218"/>
      <c r="F27" s="218"/>
      <c r="G27" s="110"/>
      <c r="H27" s="111"/>
      <c r="I27" s="114"/>
      <c r="K27" s="146"/>
    </row>
    <row r="28" spans="1:11" ht="15.75">
      <c r="A28" s="108" t="s">
        <v>36</v>
      </c>
      <c r="B28" s="109" t="s">
        <v>169</v>
      </c>
      <c r="C28" s="218" t="s">
        <v>169</v>
      </c>
      <c r="D28" s="218"/>
      <c r="E28" s="218"/>
      <c r="F28" s="218"/>
      <c r="G28" s="110" t="s">
        <v>234</v>
      </c>
      <c r="H28" s="111">
        <f>SUM(H29)+SUM(H30)</f>
        <v>30412.71</v>
      </c>
      <c r="I28" s="111">
        <f>SUM(I29)+SUM(I30)</f>
        <v>24910.84</v>
      </c>
      <c r="K28" s="146"/>
    </row>
    <row r="29" spans="1:11" ht="15.75">
      <c r="A29" s="108" t="s">
        <v>170</v>
      </c>
      <c r="B29" s="113" t="s">
        <v>171</v>
      </c>
      <c r="C29" s="218" t="s">
        <v>171</v>
      </c>
      <c r="D29" s="218"/>
      <c r="E29" s="218"/>
      <c r="F29" s="218"/>
      <c r="G29" s="110"/>
      <c r="H29" s="112">
        <v>30412.71</v>
      </c>
      <c r="I29" s="112">
        <v>24910.84</v>
      </c>
      <c r="K29" s="145"/>
    </row>
    <row r="30" spans="1:11" ht="15.75">
      <c r="A30" s="108" t="s">
        <v>172</v>
      </c>
      <c r="B30" s="113" t="s">
        <v>173</v>
      </c>
      <c r="C30" s="218" t="s">
        <v>173</v>
      </c>
      <c r="D30" s="218"/>
      <c r="E30" s="218"/>
      <c r="F30" s="218"/>
      <c r="G30" s="110"/>
      <c r="H30" s="112"/>
      <c r="I30" s="112"/>
      <c r="K30" s="145"/>
    </row>
    <row r="31" spans="1:11" ht="15.75">
      <c r="A31" s="104" t="s">
        <v>45</v>
      </c>
      <c r="B31" s="105" t="s">
        <v>174</v>
      </c>
      <c r="C31" s="216" t="s">
        <v>174</v>
      </c>
      <c r="D31" s="216"/>
      <c r="E31" s="216"/>
      <c r="F31" s="216"/>
      <c r="G31" s="106" t="s">
        <v>235</v>
      </c>
      <c r="H31" s="107">
        <f>SUM(H32:H45)</f>
        <v>305758.50999999995</v>
      </c>
      <c r="I31" s="107">
        <f>SUM(I32:I45)</f>
        <v>278720.88</v>
      </c>
      <c r="K31" s="147"/>
    </row>
    <row r="32" spans="1:11" ht="15.75">
      <c r="A32" s="108" t="s">
        <v>9</v>
      </c>
      <c r="B32" s="109" t="s">
        <v>175</v>
      </c>
      <c r="C32" s="218" t="s">
        <v>176</v>
      </c>
      <c r="D32" s="219"/>
      <c r="E32" s="219"/>
      <c r="F32" s="219"/>
      <c r="G32" s="110"/>
      <c r="H32" s="112">
        <v>246472.52</v>
      </c>
      <c r="I32" s="112">
        <v>230611.13</v>
      </c>
      <c r="K32" s="145"/>
    </row>
    <row r="33" spans="1:11" ht="15.75">
      <c r="A33" s="108" t="s">
        <v>16</v>
      </c>
      <c r="B33" s="109" t="s">
        <v>177</v>
      </c>
      <c r="C33" s="218" t="s">
        <v>178</v>
      </c>
      <c r="D33" s="219"/>
      <c r="E33" s="219"/>
      <c r="F33" s="219"/>
      <c r="G33" s="110"/>
      <c r="H33" s="112">
        <v>8590.79</v>
      </c>
      <c r="I33" s="112">
        <v>7628.46</v>
      </c>
      <c r="K33" s="145"/>
    </row>
    <row r="34" spans="1:11" ht="15.75">
      <c r="A34" s="108" t="s">
        <v>36</v>
      </c>
      <c r="B34" s="109" t="s">
        <v>179</v>
      </c>
      <c r="C34" s="218" t="s">
        <v>180</v>
      </c>
      <c r="D34" s="219"/>
      <c r="E34" s="219"/>
      <c r="F34" s="219"/>
      <c r="G34" s="110"/>
      <c r="H34" s="112">
        <v>12006.130000000001</v>
      </c>
      <c r="I34" s="112">
        <v>13010.02</v>
      </c>
      <c r="K34" s="145"/>
    </row>
    <row r="35" spans="1:11" ht="15.75">
      <c r="A35" s="108" t="s">
        <v>44</v>
      </c>
      <c r="B35" s="109" t="s">
        <v>181</v>
      </c>
      <c r="C35" s="208" t="s">
        <v>182</v>
      </c>
      <c r="D35" s="219"/>
      <c r="E35" s="219"/>
      <c r="F35" s="219"/>
      <c r="G35" s="110"/>
      <c r="H35" s="112">
        <v>248</v>
      </c>
      <c r="I35" s="112">
        <v>241.5</v>
      </c>
      <c r="K35" s="145"/>
    </row>
    <row r="36" spans="1:11" ht="15.75">
      <c r="A36" s="108" t="s">
        <v>55</v>
      </c>
      <c r="B36" s="109" t="s">
        <v>183</v>
      </c>
      <c r="C36" s="208" t="s">
        <v>184</v>
      </c>
      <c r="D36" s="219"/>
      <c r="E36" s="219"/>
      <c r="F36" s="219"/>
      <c r="G36" s="110"/>
      <c r="H36" s="112"/>
      <c r="I36" s="112"/>
      <c r="K36" s="145"/>
    </row>
    <row r="37" spans="1:11" ht="15.75">
      <c r="A37" s="108" t="s">
        <v>185</v>
      </c>
      <c r="B37" s="109" t="s">
        <v>186</v>
      </c>
      <c r="C37" s="208" t="s">
        <v>187</v>
      </c>
      <c r="D37" s="219"/>
      <c r="E37" s="219"/>
      <c r="F37" s="219"/>
      <c r="G37" s="110"/>
      <c r="H37" s="112">
        <v>954.22</v>
      </c>
      <c r="I37" s="112">
        <v>522.54</v>
      </c>
      <c r="K37" s="145"/>
    </row>
    <row r="38" spans="1:11" ht="15.75">
      <c r="A38" s="108" t="s">
        <v>188</v>
      </c>
      <c r="B38" s="109" t="s">
        <v>189</v>
      </c>
      <c r="C38" s="208" t="s">
        <v>190</v>
      </c>
      <c r="D38" s="219"/>
      <c r="E38" s="219"/>
      <c r="F38" s="219"/>
      <c r="G38" s="110"/>
      <c r="H38" s="112">
        <v>1800</v>
      </c>
      <c r="I38" s="112"/>
      <c r="K38" s="145"/>
    </row>
    <row r="39" spans="1:11" ht="15.75">
      <c r="A39" s="108" t="s">
        <v>191</v>
      </c>
      <c r="B39" s="109" t="s">
        <v>192</v>
      </c>
      <c r="C39" s="218" t="s">
        <v>192</v>
      </c>
      <c r="D39" s="219"/>
      <c r="E39" s="219"/>
      <c r="F39" s="219"/>
      <c r="G39" s="110"/>
      <c r="H39" s="112"/>
      <c r="I39" s="112"/>
      <c r="K39" s="145"/>
    </row>
    <row r="40" spans="1:11" ht="15.75">
      <c r="A40" s="108" t="s">
        <v>193</v>
      </c>
      <c r="B40" s="109" t="s">
        <v>194</v>
      </c>
      <c r="C40" s="208" t="s">
        <v>194</v>
      </c>
      <c r="D40" s="219"/>
      <c r="E40" s="219"/>
      <c r="F40" s="219"/>
      <c r="G40" s="110"/>
      <c r="H40" s="112">
        <v>29871.56</v>
      </c>
      <c r="I40" s="112">
        <v>22747.74</v>
      </c>
      <c r="K40" s="145"/>
    </row>
    <row r="41" spans="1:11" ht="15.75" customHeight="1">
      <c r="A41" s="108" t="s">
        <v>195</v>
      </c>
      <c r="B41" s="109" t="s">
        <v>196</v>
      </c>
      <c r="C41" s="218" t="s">
        <v>197</v>
      </c>
      <c r="D41" s="215"/>
      <c r="E41" s="215"/>
      <c r="F41" s="215"/>
      <c r="G41" s="110"/>
      <c r="H41" s="112"/>
      <c r="I41" s="112"/>
      <c r="K41" s="145"/>
    </row>
    <row r="42" spans="1:11" ht="15.75" customHeight="1">
      <c r="A42" s="108" t="s">
        <v>198</v>
      </c>
      <c r="B42" s="109" t="s">
        <v>199</v>
      </c>
      <c r="C42" s="218" t="s">
        <v>200</v>
      </c>
      <c r="D42" s="219"/>
      <c r="E42" s="219"/>
      <c r="F42" s="219"/>
      <c r="G42" s="110"/>
      <c r="H42" s="112"/>
      <c r="I42" s="112"/>
      <c r="K42" s="145"/>
    </row>
    <row r="43" spans="1:11" ht="15.75">
      <c r="A43" s="108" t="s">
        <v>201</v>
      </c>
      <c r="B43" s="109" t="s">
        <v>202</v>
      </c>
      <c r="C43" s="218" t="s">
        <v>203</v>
      </c>
      <c r="D43" s="219"/>
      <c r="E43" s="219"/>
      <c r="F43" s="219"/>
      <c r="G43" s="110"/>
      <c r="H43" s="112"/>
      <c r="I43" s="112"/>
      <c r="K43" s="145"/>
    </row>
    <row r="44" spans="1:11" ht="15.75">
      <c r="A44" s="108" t="s">
        <v>204</v>
      </c>
      <c r="B44" s="109" t="s">
        <v>205</v>
      </c>
      <c r="C44" s="218" t="s">
        <v>206</v>
      </c>
      <c r="D44" s="219"/>
      <c r="E44" s="219"/>
      <c r="F44" s="219"/>
      <c r="G44" s="110"/>
      <c r="H44" s="112">
        <v>5815.29</v>
      </c>
      <c r="I44" s="112">
        <v>3959.49</v>
      </c>
      <c r="K44" s="145"/>
    </row>
    <row r="45" spans="1:11" ht="15.75">
      <c r="A45" s="108" t="s">
        <v>207</v>
      </c>
      <c r="B45" s="109" t="s">
        <v>208</v>
      </c>
      <c r="C45" s="223" t="s">
        <v>209</v>
      </c>
      <c r="D45" s="224"/>
      <c r="E45" s="224"/>
      <c r="F45" s="225"/>
      <c r="G45" s="110"/>
      <c r="H45" s="112"/>
      <c r="I45" s="112"/>
      <c r="K45" s="145"/>
    </row>
    <row r="46" spans="1:11" ht="15.75">
      <c r="A46" s="105" t="s">
        <v>47</v>
      </c>
      <c r="B46" s="115" t="s">
        <v>210</v>
      </c>
      <c r="C46" s="220" t="s">
        <v>210</v>
      </c>
      <c r="D46" s="221"/>
      <c r="E46" s="221"/>
      <c r="F46" s="222"/>
      <c r="G46" s="106"/>
      <c r="H46" s="107">
        <f>H21-H31</f>
        <v>4311.410000000033</v>
      </c>
      <c r="I46" s="107">
        <f>I21-I31</f>
        <v>4720.799999999988</v>
      </c>
      <c r="K46" s="147"/>
    </row>
    <row r="47" spans="1:11" ht="15.75">
      <c r="A47" s="105" t="s">
        <v>58</v>
      </c>
      <c r="B47" s="105" t="s">
        <v>211</v>
      </c>
      <c r="C47" s="226" t="s">
        <v>211</v>
      </c>
      <c r="D47" s="221"/>
      <c r="E47" s="221"/>
      <c r="F47" s="222"/>
      <c r="G47" s="116"/>
      <c r="H47" s="107">
        <f>IF(TYPE(H48)=1,H48,0)-IF(TYPE(H49)=1,H49,0)-IF(TYPE(H50)=1,H50,0)</f>
        <v>0</v>
      </c>
      <c r="I47" s="107">
        <f>IF(TYPE(I48)=1,I48,0)-IF(TYPE(I49)=1,I49,0)-IF(TYPE(I50)=1,I50,0)</f>
        <v>0</v>
      </c>
      <c r="K47" s="147"/>
    </row>
    <row r="48" spans="1:11" ht="15.75">
      <c r="A48" s="113" t="s">
        <v>212</v>
      </c>
      <c r="B48" s="109" t="s">
        <v>213</v>
      </c>
      <c r="C48" s="223" t="s">
        <v>214</v>
      </c>
      <c r="D48" s="224"/>
      <c r="E48" s="224"/>
      <c r="F48" s="225"/>
      <c r="G48" s="117"/>
      <c r="H48" s="111"/>
      <c r="I48" s="112"/>
      <c r="K48" s="146"/>
    </row>
    <row r="49" spans="1:11" ht="15.75">
      <c r="A49" s="113" t="s">
        <v>16</v>
      </c>
      <c r="B49" s="109" t="s">
        <v>215</v>
      </c>
      <c r="C49" s="223" t="s">
        <v>215</v>
      </c>
      <c r="D49" s="224"/>
      <c r="E49" s="224"/>
      <c r="F49" s="225"/>
      <c r="G49" s="117"/>
      <c r="H49" s="112"/>
      <c r="I49" s="112"/>
      <c r="K49" s="145"/>
    </row>
    <row r="50" spans="1:11" ht="15.75">
      <c r="A50" s="113" t="s">
        <v>216</v>
      </c>
      <c r="B50" s="109" t="s">
        <v>217</v>
      </c>
      <c r="C50" s="223" t="s">
        <v>218</v>
      </c>
      <c r="D50" s="224"/>
      <c r="E50" s="224"/>
      <c r="F50" s="225"/>
      <c r="G50" s="117"/>
      <c r="H50" s="112"/>
      <c r="I50" s="112"/>
      <c r="K50" s="145"/>
    </row>
    <row r="51" spans="1:11" ht="15.75">
      <c r="A51" s="105" t="s">
        <v>63</v>
      </c>
      <c r="B51" s="115" t="s">
        <v>219</v>
      </c>
      <c r="C51" s="220" t="s">
        <v>219</v>
      </c>
      <c r="D51" s="221"/>
      <c r="E51" s="221"/>
      <c r="F51" s="222"/>
      <c r="G51" s="116"/>
      <c r="H51" s="112"/>
      <c r="I51" s="112"/>
      <c r="K51" s="145"/>
    </row>
    <row r="52" spans="1:11" ht="30" customHeight="1">
      <c r="A52" s="105" t="s">
        <v>75</v>
      </c>
      <c r="B52" s="115" t="s">
        <v>220</v>
      </c>
      <c r="C52" s="227" t="s">
        <v>220</v>
      </c>
      <c r="D52" s="228"/>
      <c r="E52" s="228"/>
      <c r="F52" s="229"/>
      <c r="G52" s="116"/>
      <c r="H52" s="112"/>
      <c r="I52" s="112"/>
      <c r="K52" s="145"/>
    </row>
    <row r="53" spans="1:11" ht="15.75">
      <c r="A53" s="105" t="s">
        <v>87</v>
      </c>
      <c r="B53" s="115" t="s">
        <v>221</v>
      </c>
      <c r="C53" s="220" t="s">
        <v>221</v>
      </c>
      <c r="D53" s="221"/>
      <c r="E53" s="221"/>
      <c r="F53" s="222"/>
      <c r="G53" s="116"/>
      <c r="H53" s="112"/>
      <c r="I53" s="112"/>
      <c r="K53" s="145"/>
    </row>
    <row r="54" spans="1:11" ht="30" customHeight="1">
      <c r="A54" s="105" t="s">
        <v>222</v>
      </c>
      <c r="B54" s="105" t="s">
        <v>223</v>
      </c>
      <c r="C54" s="230" t="s">
        <v>223</v>
      </c>
      <c r="D54" s="228"/>
      <c r="E54" s="228"/>
      <c r="F54" s="229"/>
      <c r="G54" s="116"/>
      <c r="H54" s="107">
        <f>SUM(H46,H47,H51,H52,H53)</f>
        <v>4311.410000000033</v>
      </c>
      <c r="I54" s="107">
        <f>SUM(I46,I47,I51,I52,I53)</f>
        <v>4720.799999999988</v>
      </c>
      <c r="K54" s="147"/>
    </row>
    <row r="55" spans="1:11" ht="15.75">
      <c r="A55" s="105" t="s">
        <v>9</v>
      </c>
      <c r="B55" s="105" t="s">
        <v>224</v>
      </c>
      <c r="C55" s="226" t="s">
        <v>224</v>
      </c>
      <c r="D55" s="221"/>
      <c r="E55" s="221"/>
      <c r="F55" s="222"/>
      <c r="G55" s="116"/>
      <c r="H55" s="112"/>
      <c r="I55" s="112"/>
      <c r="K55" s="145"/>
    </row>
    <row r="56" spans="1:11" ht="15.75">
      <c r="A56" s="105" t="s">
        <v>225</v>
      </c>
      <c r="B56" s="115" t="s">
        <v>226</v>
      </c>
      <c r="C56" s="220" t="s">
        <v>226</v>
      </c>
      <c r="D56" s="221"/>
      <c r="E56" s="221"/>
      <c r="F56" s="222"/>
      <c r="G56" s="116"/>
      <c r="H56" s="107">
        <f>SUM(H54,H55)</f>
        <v>4311.410000000033</v>
      </c>
      <c r="I56" s="107">
        <f>SUM(I54,I55)</f>
        <v>4720.799999999988</v>
      </c>
      <c r="K56" s="147"/>
    </row>
    <row r="57" spans="1:11" ht="15.75">
      <c r="A57" s="113" t="s">
        <v>9</v>
      </c>
      <c r="B57" s="109" t="s">
        <v>227</v>
      </c>
      <c r="C57" s="223" t="s">
        <v>227</v>
      </c>
      <c r="D57" s="224"/>
      <c r="E57" s="224"/>
      <c r="F57" s="225"/>
      <c r="G57" s="117"/>
      <c r="H57" s="111"/>
      <c r="I57" s="111"/>
      <c r="K57" s="146"/>
    </row>
    <row r="58" spans="1:11" ht="15.75">
      <c r="A58" s="113" t="s">
        <v>16</v>
      </c>
      <c r="B58" s="109" t="s">
        <v>228</v>
      </c>
      <c r="C58" s="223" t="s">
        <v>228</v>
      </c>
      <c r="D58" s="224"/>
      <c r="E58" s="224"/>
      <c r="F58" s="225"/>
      <c r="G58" s="117"/>
      <c r="H58" s="111"/>
      <c r="I58" s="111"/>
      <c r="K58" s="146"/>
    </row>
    <row r="59" spans="1:11" ht="12.75">
      <c r="A59" s="118"/>
      <c r="B59" s="118"/>
      <c r="C59" s="118"/>
      <c r="D59" s="118"/>
      <c r="G59" s="119"/>
      <c r="H59" s="119"/>
      <c r="I59" s="119"/>
      <c r="K59" s="119"/>
    </row>
    <row r="60" spans="1:11" ht="15.75" customHeight="1">
      <c r="A60" s="233" t="s">
        <v>236</v>
      </c>
      <c r="B60" s="233"/>
      <c r="C60" s="233"/>
      <c r="D60" s="233"/>
      <c r="E60" s="233"/>
      <c r="F60" s="233"/>
      <c r="G60" s="120"/>
      <c r="H60" s="234" t="s">
        <v>144</v>
      </c>
      <c r="I60" s="234"/>
      <c r="K60" s="119"/>
    </row>
    <row r="61" spans="1:11" s="101" customFormat="1" ht="18.75" customHeight="1">
      <c r="A61" s="235" t="s">
        <v>229</v>
      </c>
      <c r="B61" s="235"/>
      <c r="C61" s="235"/>
      <c r="D61" s="235"/>
      <c r="E61" s="235"/>
      <c r="F61" s="235"/>
      <c r="G61" s="121" t="s">
        <v>130</v>
      </c>
      <c r="H61" s="236" t="s">
        <v>111</v>
      </c>
      <c r="I61" s="236"/>
      <c r="K61" s="141"/>
    </row>
    <row r="62" spans="1:11" s="101" customFormat="1" ht="10.5" customHeight="1">
      <c r="A62" s="122"/>
      <c r="B62" s="122"/>
      <c r="C62" s="122"/>
      <c r="D62" s="122"/>
      <c r="E62" s="122"/>
      <c r="F62" s="122"/>
      <c r="G62" s="122"/>
      <c r="H62" s="123"/>
      <c r="I62" s="123"/>
      <c r="K62" s="141"/>
    </row>
    <row r="63" spans="1:11" s="101" customFormat="1" ht="15" customHeight="1">
      <c r="A63" s="237" t="s">
        <v>145</v>
      </c>
      <c r="B63" s="237"/>
      <c r="C63" s="237"/>
      <c r="D63" s="237"/>
      <c r="E63" s="237"/>
      <c r="F63" s="237"/>
      <c r="G63" s="62" t="s">
        <v>230</v>
      </c>
      <c r="H63" s="238" t="s">
        <v>146</v>
      </c>
      <c r="I63" s="238"/>
      <c r="K63" s="141"/>
    </row>
    <row r="64" spans="1:11" s="101" customFormat="1" ht="12" customHeight="1">
      <c r="A64" s="231" t="s">
        <v>231</v>
      </c>
      <c r="B64" s="231"/>
      <c r="C64" s="231"/>
      <c r="D64" s="231"/>
      <c r="E64" s="231"/>
      <c r="F64" s="231"/>
      <c r="G64" s="124" t="s">
        <v>232</v>
      </c>
      <c r="H64" s="232" t="s">
        <v>111</v>
      </c>
      <c r="I64" s="232"/>
      <c r="K64" s="141"/>
    </row>
    <row r="65" ht="12.75">
      <c r="K65" s="119"/>
    </row>
    <row r="66" ht="12.75">
      <c r="K66" s="119"/>
    </row>
    <row r="67" spans="1:11" ht="12.75" customHeight="1">
      <c r="A67" s="94"/>
      <c r="B67" s="94"/>
      <c r="C67" s="94"/>
      <c r="D67" s="94"/>
      <c r="E67" s="42"/>
      <c r="F67" s="94"/>
      <c r="G67" s="94"/>
      <c r="H67" s="90"/>
      <c r="I67" s="94"/>
      <c r="J67" s="94"/>
      <c r="K67" s="42"/>
    </row>
    <row r="68" ht="12.75">
      <c r="K68" s="119"/>
    </row>
    <row r="69" ht="12.75">
      <c r="K69" s="119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F1">
      <selection activeCell="F1" sqref="F1"/>
    </sheetView>
  </sheetViews>
  <sheetFormatPr defaultColWidth="9.140625" defaultRowHeight="12.75"/>
  <cols>
    <col min="1" max="1" width="6.00390625" style="125" customWidth="1"/>
    <col min="2" max="2" width="31.7109375" style="98" customWidth="1"/>
    <col min="3" max="3" width="12.7109375" style="98" customWidth="1"/>
    <col min="4" max="4" width="15.421875" style="98" customWidth="1"/>
    <col min="5" max="5" width="15.7109375" style="98" customWidth="1"/>
    <col min="6" max="6" width="14.421875" style="98" customWidth="1"/>
    <col min="7" max="7" width="15.00390625" style="98" customWidth="1"/>
    <col min="8" max="8" width="13.8515625" style="98" customWidth="1"/>
    <col min="9" max="9" width="14.7109375" style="98" customWidth="1"/>
    <col min="10" max="10" width="15.7109375" style="98" customWidth="1"/>
    <col min="11" max="11" width="13.140625" style="98" customWidth="1"/>
    <col min="12" max="12" width="15.00390625" style="98" customWidth="1"/>
    <col min="13" max="13" width="13.7109375" style="98" customWidth="1"/>
    <col min="14" max="14" width="9.140625" style="98" customWidth="1"/>
    <col min="15" max="15" width="54.421875" style="98" customWidth="1"/>
    <col min="16" max="16" width="50.28125" style="98" customWidth="1"/>
    <col min="17" max="18" width="9.140625" style="98" customWidth="1"/>
    <col min="19" max="19" width="50.140625" style="98" customWidth="1"/>
    <col min="20" max="20" width="9.140625" style="98" customWidth="1"/>
    <col min="21" max="21" width="50.8515625" style="98" customWidth="1"/>
    <col min="22" max="22" width="9.140625" style="98" customWidth="1"/>
    <col min="23" max="23" width="49.7109375" style="98" customWidth="1"/>
    <col min="24" max="24" width="33.8515625" style="98" customWidth="1"/>
    <col min="25" max="16384" width="9.140625" style="98" customWidth="1"/>
  </cols>
  <sheetData>
    <row r="1" spans="9:11" ht="15">
      <c r="I1" s="126"/>
      <c r="J1" s="126"/>
      <c r="K1" s="126"/>
    </row>
    <row r="2" ht="15">
      <c r="I2" s="98" t="s">
        <v>237</v>
      </c>
    </row>
    <row r="3" ht="15">
      <c r="I3" s="98" t="s">
        <v>238</v>
      </c>
    </row>
    <row r="4" ht="15"/>
    <row r="5" spans="1:13" ht="15">
      <c r="A5" s="240" t="s">
        <v>239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5">
      <c r="A6" s="240" t="s">
        <v>240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5:27" ht="15"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spans="1:27" ht="15">
      <c r="A8" s="240" t="s">
        <v>241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</row>
    <row r="9" spans="15:27" ht="15"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27" ht="15">
      <c r="A10" s="242" t="s">
        <v>2</v>
      </c>
      <c r="B10" s="242" t="s">
        <v>242</v>
      </c>
      <c r="C10" s="242" t="s">
        <v>243</v>
      </c>
      <c r="D10" s="242" t="s">
        <v>244</v>
      </c>
      <c r="E10" s="242"/>
      <c r="F10" s="242"/>
      <c r="G10" s="242"/>
      <c r="H10" s="242"/>
      <c r="I10" s="242"/>
      <c r="J10" s="243"/>
      <c r="K10" s="243"/>
      <c r="L10" s="242"/>
      <c r="M10" s="242" t="s">
        <v>245</v>
      </c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153"/>
      <c r="Z10" s="153"/>
      <c r="AA10" s="153"/>
    </row>
    <row r="11" spans="1:27" ht="125.25" customHeight="1">
      <c r="A11" s="242"/>
      <c r="B11" s="242"/>
      <c r="C11" s="242"/>
      <c r="D11" s="127" t="s">
        <v>246</v>
      </c>
      <c r="E11" s="127" t="s">
        <v>247</v>
      </c>
      <c r="F11" s="127" t="s">
        <v>248</v>
      </c>
      <c r="G11" s="127" t="s">
        <v>249</v>
      </c>
      <c r="H11" s="127" t="s">
        <v>250</v>
      </c>
      <c r="I11" s="128" t="s">
        <v>251</v>
      </c>
      <c r="J11" s="127" t="s">
        <v>252</v>
      </c>
      <c r="K11" s="129" t="s">
        <v>253</v>
      </c>
      <c r="L11" s="130" t="s">
        <v>254</v>
      </c>
      <c r="M11" s="242"/>
      <c r="O11" s="239"/>
      <c r="P11" s="154"/>
      <c r="Q11" s="154"/>
      <c r="R11" s="154"/>
      <c r="S11" s="154"/>
      <c r="T11" s="154"/>
      <c r="U11" s="154"/>
      <c r="V11" s="154"/>
      <c r="W11" s="155"/>
      <c r="X11" s="155"/>
      <c r="Y11" s="153"/>
      <c r="Z11" s="153"/>
      <c r="AA11" s="153"/>
    </row>
    <row r="12" spans="1:27" ht="1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1">
        <v>6</v>
      </c>
      <c r="G12" s="131">
        <v>7</v>
      </c>
      <c r="H12" s="131">
        <v>8</v>
      </c>
      <c r="I12" s="131">
        <v>9</v>
      </c>
      <c r="J12" s="131">
        <v>10</v>
      </c>
      <c r="K12" s="132" t="s">
        <v>255</v>
      </c>
      <c r="L12" s="131">
        <v>12</v>
      </c>
      <c r="M12" s="131">
        <v>13</v>
      </c>
      <c r="O12" s="156"/>
      <c r="P12" s="156"/>
      <c r="Q12" s="156"/>
      <c r="R12" s="156"/>
      <c r="S12" s="156"/>
      <c r="T12" s="156"/>
      <c r="U12" s="156"/>
      <c r="V12" s="156"/>
      <c r="W12" s="157"/>
      <c r="X12" s="156"/>
      <c r="Y12" s="153"/>
      <c r="Z12" s="153"/>
      <c r="AA12" s="153"/>
    </row>
    <row r="13" spans="1:27" ht="66" customHeight="1">
      <c r="A13" s="127" t="s">
        <v>256</v>
      </c>
      <c r="B13" s="133" t="s">
        <v>257</v>
      </c>
      <c r="C13" s="134">
        <f aca="true" t="shared" si="0" ref="C13:L13">SUM(C14:C15)</f>
        <v>928.72</v>
      </c>
      <c r="D13" s="134">
        <f t="shared" si="0"/>
        <v>60527.16</v>
      </c>
      <c r="E13" s="134">
        <f t="shared" si="0"/>
        <v>0</v>
      </c>
      <c r="F13" s="134">
        <f t="shared" si="0"/>
        <v>0</v>
      </c>
      <c r="G13" s="134">
        <f t="shared" si="0"/>
        <v>0</v>
      </c>
      <c r="H13" s="134">
        <f t="shared" si="0"/>
        <v>0</v>
      </c>
      <c r="I13" s="134">
        <f t="shared" si="0"/>
        <v>-61121.93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aca="true" t="shared" si="1" ref="M13:M25">SUM(C13:L13)</f>
        <v>333.95000000000437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3"/>
      <c r="Z13" s="153"/>
      <c r="AA13" s="153"/>
    </row>
    <row r="14" spans="1:27" ht="15">
      <c r="A14" s="135" t="s">
        <v>258</v>
      </c>
      <c r="B14" s="136" t="s">
        <v>259</v>
      </c>
      <c r="C14" s="137">
        <v>928.72</v>
      </c>
      <c r="D14" s="137">
        <v>456.76</v>
      </c>
      <c r="E14" s="137">
        <v>456.76</v>
      </c>
      <c r="F14" s="137"/>
      <c r="G14" s="137"/>
      <c r="H14" s="137"/>
      <c r="I14" s="137">
        <v>-1051.53</v>
      </c>
      <c r="J14" s="137"/>
      <c r="K14" s="137"/>
      <c r="L14" s="137"/>
      <c r="M14" s="134">
        <f t="shared" si="1"/>
        <v>790.71</v>
      </c>
      <c r="O14" s="159"/>
      <c r="P14" s="159"/>
      <c r="Q14" s="159"/>
      <c r="R14" s="159"/>
      <c r="S14" s="159"/>
      <c r="T14" s="159"/>
      <c r="U14" s="159"/>
      <c r="V14" s="159"/>
      <c r="W14" s="159"/>
      <c r="X14" s="160"/>
      <c r="Y14" s="153"/>
      <c r="Z14" s="153"/>
      <c r="AA14" s="153"/>
    </row>
    <row r="15" spans="1:27" ht="30">
      <c r="A15" s="135" t="s">
        <v>260</v>
      </c>
      <c r="B15" s="136" t="s">
        <v>261</v>
      </c>
      <c r="C15" s="137"/>
      <c r="D15" s="137">
        <v>60070.4</v>
      </c>
      <c r="E15" s="137">
        <v>-456.76</v>
      </c>
      <c r="F15" s="137"/>
      <c r="G15" s="137"/>
      <c r="H15" s="137"/>
      <c r="I15" s="137">
        <v>-60070.4</v>
      </c>
      <c r="J15" s="137"/>
      <c r="K15" s="137"/>
      <c r="L15" s="137"/>
      <c r="M15" s="134">
        <f t="shared" si="1"/>
        <v>-456.76000000000204</v>
      </c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53"/>
      <c r="Z15" s="153"/>
      <c r="AA15" s="153"/>
    </row>
    <row r="16" spans="1:27" ht="74.25" customHeight="1">
      <c r="A16" s="127" t="s">
        <v>262</v>
      </c>
      <c r="B16" s="133" t="s">
        <v>263</v>
      </c>
      <c r="C16" s="134">
        <f aca="true" t="shared" si="2" ref="C16:L16">SUM(C17:C18)</f>
        <v>251766.15000000002</v>
      </c>
      <c r="D16" s="134">
        <f t="shared" si="2"/>
        <v>183619.84</v>
      </c>
      <c r="E16" s="134">
        <f t="shared" si="2"/>
        <v>0</v>
      </c>
      <c r="F16" s="134">
        <f t="shared" si="2"/>
        <v>29.86</v>
      </c>
      <c r="G16" s="134">
        <f t="shared" si="2"/>
        <v>0</v>
      </c>
      <c r="H16" s="134">
        <f t="shared" si="2"/>
        <v>0</v>
      </c>
      <c r="I16" s="134">
        <f t="shared" si="2"/>
        <v>-191088.78</v>
      </c>
      <c r="J16" s="134">
        <f t="shared" si="2"/>
        <v>0</v>
      </c>
      <c r="K16" s="134">
        <f t="shared" si="2"/>
        <v>0</v>
      </c>
      <c r="L16" s="134">
        <f t="shared" si="2"/>
        <v>0</v>
      </c>
      <c r="M16" s="134">
        <f t="shared" si="1"/>
        <v>244327.06999999998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61"/>
      <c r="Y16" s="153"/>
      <c r="Z16" s="153"/>
      <c r="AA16" s="153"/>
    </row>
    <row r="17" spans="1:27" ht="15">
      <c r="A17" s="135" t="s">
        <v>264</v>
      </c>
      <c r="B17" s="136" t="s">
        <v>259</v>
      </c>
      <c r="C17" s="137">
        <v>251626.42</v>
      </c>
      <c r="D17" s="137">
        <v>4034.19</v>
      </c>
      <c r="E17" s="137"/>
      <c r="F17" s="137">
        <v>29.86</v>
      </c>
      <c r="G17" s="137"/>
      <c r="H17" s="137"/>
      <c r="I17" s="137">
        <v>-11410.01</v>
      </c>
      <c r="J17" s="137"/>
      <c r="K17" s="137"/>
      <c r="L17" s="137"/>
      <c r="M17" s="134">
        <f t="shared" si="1"/>
        <v>244280.46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153"/>
      <c r="Z17" s="153"/>
      <c r="AA17" s="153"/>
    </row>
    <row r="18" spans="1:27" ht="30">
      <c r="A18" s="135" t="s">
        <v>265</v>
      </c>
      <c r="B18" s="136" t="s">
        <v>261</v>
      </c>
      <c r="C18" s="137">
        <v>139.73</v>
      </c>
      <c r="D18" s="137">
        <v>179585.65</v>
      </c>
      <c r="E18" s="137"/>
      <c r="F18" s="137"/>
      <c r="G18" s="137"/>
      <c r="H18" s="137"/>
      <c r="I18" s="137">
        <v>-179678.77</v>
      </c>
      <c r="J18" s="137"/>
      <c r="K18" s="137"/>
      <c r="L18" s="137"/>
      <c r="M18" s="134">
        <f t="shared" si="1"/>
        <v>46.610000000015134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60"/>
      <c r="Y18" s="153"/>
      <c r="Z18" s="153"/>
      <c r="AA18" s="153"/>
    </row>
    <row r="19" spans="1:27" ht="106.5" customHeight="1">
      <c r="A19" s="127" t="s">
        <v>266</v>
      </c>
      <c r="B19" s="133" t="s">
        <v>267</v>
      </c>
      <c r="C19" s="134">
        <f aca="true" t="shared" si="3" ref="C19:L19">SUM(C20:C21)</f>
        <v>0</v>
      </c>
      <c r="D19" s="134">
        <f t="shared" si="3"/>
        <v>0</v>
      </c>
      <c r="E19" s="134">
        <f t="shared" si="3"/>
        <v>0</v>
      </c>
      <c r="F19" s="134">
        <f t="shared" si="3"/>
        <v>0</v>
      </c>
      <c r="G19" s="134">
        <f t="shared" si="3"/>
        <v>0</v>
      </c>
      <c r="H19" s="134">
        <f t="shared" si="3"/>
        <v>0</v>
      </c>
      <c r="I19" s="134">
        <f t="shared" si="3"/>
        <v>0</v>
      </c>
      <c r="J19" s="134">
        <f>SUM(J20:J21)</f>
        <v>0</v>
      </c>
      <c r="K19" s="134">
        <f t="shared" si="3"/>
        <v>0</v>
      </c>
      <c r="L19" s="134">
        <f t="shared" si="3"/>
        <v>0</v>
      </c>
      <c r="M19" s="134">
        <f t="shared" si="1"/>
        <v>0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61"/>
      <c r="Y19" s="153"/>
      <c r="Z19" s="153"/>
      <c r="AA19" s="153"/>
    </row>
    <row r="20" spans="1:27" ht="17.25" customHeight="1">
      <c r="A20" s="135" t="s">
        <v>268</v>
      </c>
      <c r="B20" s="136" t="s">
        <v>259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4">
        <f t="shared" si="1"/>
        <v>0</v>
      </c>
      <c r="O20" s="159"/>
      <c r="P20" s="159"/>
      <c r="Q20" s="159"/>
      <c r="R20" s="159"/>
      <c r="S20" s="159"/>
      <c r="T20" s="159"/>
      <c r="U20" s="159"/>
      <c r="V20" s="159"/>
      <c r="W20" s="159"/>
      <c r="X20" s="160"/>
      <c r="Y20" s="153"/>
      <c r="Z20" s="153"/>
      <c r="AA20" s="153"/>
    </row>
    <row r="21" spans="1:27" ht="30">
      <c r="A21" s="135" t="s">
        <v>269</v>
      </c>
      <c r="B21" s="136" t="s">
        <v>261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4">
        <f t="shared" si="1"/>
        <v>0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60"/>
      <c r="Y21" s="153"/>
      <c r="Z21" s="153"/>
      <c r="AA21" s="153"/>
    </row>
    <row r="22" spans="1:27" ht="15">
      <c r="A22" s="127" t="s">
        <v>270</v>
      </c>
      <c r="B22" s="133" t="s">
        <v>271</v>
      </c>
      <c r="C22" s="134">
        <f aca="true" t="shared" si="4" ref="C22:L22">SUM(C23:C24)</f>
        <v>3722.5</v>
      </c>
      <c r="D22" s="134">
        <f t="shared" si="4"/>
        <v>274.55999999999995</v>
      </c>
      <c r="E22" s="134">
        <f>SUM(E23:E24)</f>
        <v>0</v>
      </c>
      <c r="F22" s="134">
        <f t="shared" si="4"/>
        <v>1134.98</v>
      </c>
      <c r="G22" s="134">
        <f t="shared" si="4"/>
        <v>0</v>
      </c>
      <c r="H22" s="134">
        <f t="shared" si="4"/>
        <v>0</v>
      </c>
      <c r="I22" s="134">
        <f t="shared" si="4"/>
        <v>-1785.04</v>
      </c>
      <c r="J22" s="134">
        <f>SUM(J23:J24)</f>
        <v>0</v>
      </c>
      <c r="K22" s="134">
        <f t="shared" si="4"/>
        <v>0</v>
      </c>
      <c r="L22" s="134">
        <f t="shared" si="4"/>
        <v>0</v>
      </c>
      <c r="M22" s="134">
        <f t="shared" si="1"/>
        <v>3347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61"/>
      <c r="Y22" s="153"/>
      <c r="Z22" s="153"/>
      <c r="AA22" s="153"/>
    </row>
    <row r="23" spans="1:27" ht="15">
      <c r="A23" s="135" t="s">
        <v>272</v>
      </c>
      <c r="B23" s="136" t="s">
        <v>259</v>
      </c>
      <c r="C23" s="137">
        <v>3722.5</v>
      </c>
      <c r="D23" s="137">
        <v>274.55999999999995</v>
      </c>
      <c r="E23" s="137"/>
      <c r="F23" s="137">
        <v>1134.98</v>
      </c>
      <c r="G23" s="137"/>
      <c r="H23" s="137"/>
      <c r="I23" s="137">
        <v>-1785.04</v>
      </c>
      <c r="J23" s="137"/>
      <c r="K23" s="137"/>
      <c r="L23" s="137"/>
      <c r="M23" s="134">
        <f t="shared" si="1"/>
        <v>3347</v>
      </c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153"/>
      <c r="Z23" s="153"/>
      <c r="AA23" s="153"/>
    </row>
    <row r="24" spans="1:27" ht="30">
      <c r="A24" s="135" t="s">
        <v>273</v>
      </c>
      <c r="B24" s="136" t="s">
        <v>261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4">
        <f t="shared" si="1"/>
        <v>0</v>
      </c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Y24" s="153"/>
      <c r="Z24" s="153"/>
      <c r="AA24" s="153"/>
    </row>
    <row r="25" spans="1:27" ht="15">
      <c r="A25" s="127" t="s">
        <v>274</v>
      </c>
      <c r="B25" s="133" t="s">
        <v>275</v>
      </c>
      <c r="C25" s="138">
        <f aca="true" t="shared" si="5" ref="C25:L25">SUM(C13,C16,C19,C22)</f>
        <v>256417.37000000002</v>
      </c>
      <c r="D25" s="138">
        <f t="shared" si="5"/>
        <v>244421.56</v>
      </c>
      <c r="E25" s="138">
        <f t="shared" si="5"/>
        <v>0</v>
      </c>
      <c r="F25" s="138">
        <f t="shared" si="5"/>
        <v>1164.84</v>
      </c>
      <c r="G25" s="138">
        <f t="shared" si="5"/>
        <v>0</v>
      </c>
      <c r="H25" s="138">
        <f t="shared" si="5"/>
        <v>0</v>
      </c>
      <c r="I25" s="138">
        <f t="shared" si="5"/>
        <v>-253995.75</v>
      </c>
      <c r="J25" s="138">
        <f t="shared" si="5"/>
        <v>0</v>
      </c>
      <c r="K25" s="138">
        <f t="shared" si="5"/>
        <v>0</v>
      </c>
      <c r="L25" s="138">
        <f t="shared" si="5"/>
        <v>0</v>
      </c>
      <c r="M25" s="138">
        <f t="shared" si="1"/>
        <v>248008.02000000008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62"/>
      <c r="Y25" s="153"/>
      <c r="Z25" s="153"/>
      <c r="AA25" s="153"/>
    </row>
    <row r="26" spans="1:27" ht="15">
      <c r="A26" s="139" t="s">
        <v>276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</row>
    <row r="27" spans="1:27" ht="12.75">
      <c r="A27" s="140"/>
      <c r="B27" s="140"/>
      <c r="C27" s="140"/>
      <c r="D27" s="140"/>
      <c r="E27" s="140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</row>
    <row r="28" spans="1:27" ht="12.75">
      <c r="A28" s="140"/>
      <c r="B28" s="140"/>
      <c r="C28" s="140"/>
      <c r="D28" s="140"/>
      <c r="E28" s="140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63"/>
      <c r="AA28" s="163"/>
    </row>
    <row r="29" spans="1:27" ht="12.75" customHeight="1">
      <c r="A29" s="95"/>
      <c r="B29" s="95"/>
      <c r="C29" s="95"/>
      <c r="D29" s="95"/>
      <c r="E29" s="42"/>
      <c r="F29" s="95"/>
      <c r="G29" s="95"/>
      <c r="H29" s="95"/>
      <c r="I29" s="95"/>
      <c r="J29" s="95"/>
      <c r="K29" s="95"/>
      <c r="L29" s="95"/>
      <c r="M29" s="95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63"/>
      <c r="AA29" s="163"/>
    </row>
    <row r="30" ht="15"/>
    <row r="31" ht="15"/>
    <row r="33" ht="15"/>
  </sheetData>
  <sheetProtection/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Vartotojas</dc:creator>
  <cp:keywords/>
  <dc:description/>
  <cp:lastModifiedBy>Vartotojas</cp:lastModifiedBy>
  <cp:lastPrinted>2019-10-21T08:10:25Z</cp:lastPrinted>
  <dcterms:created xsi:type="dcterms:W3CDTF">2009-07-20T14:30:53Z</dcterms:created>
  <dcterms:modified xsi:type="dcterms:W3CDTF">2019-12-05T09:08:49Z</dcterms:modified>
  <cp:category/>
  <cp:version/>
  <cp:contentType/>
  <cp:contentStatus/>
</cp:coreProperties>
</file>