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rtotojas\Desktop\dokumentai\Finansinė atskaitomybė\Finansinė atskaitomybė 2017 m\"/>
    </mc:Choice>
  </mc:AlternateContent>
  <bookViews>
    <workbookView xWindow="10200" yWindow="-15" windowWidth="10245" windowHeight="9015"/>
  </bookViews>
  <sheets>
    <sheet name="FBA 2017-03-31" sheetId="4" r:id="rId1"/>
    <sheet name="VRA 2017-03-31" sheetId="5" r:id="rId2"/>
    <sheet name="Finansavimo sumos pagal šaltinį" sheetId="6" r:id="rId3"/>
  </sheets>
  <definedNames>
    <definedName name="_xlnm.Print_Titles" localSheetId="0">'FBA 2017-03-31'!$19:$19</definedName>
  </definedNames>
  <calcPr calcId="152511"/>
</workbook>
</file>

<file path=xl/calcChain.xml><?xml version="1.0" encoding="utf-8"?>
<calcChain xmlns="http://schemas.openxmlformats.org/spreadsheetml/2006/main">
  <c r="M24" i="6" l="1"/>
  <c r="M23" i="6"/>
  <c r="L22" i="6"/>
  <c r="K22" i="6"/>
  <c r="J22" i="6"/>
  <c r="I22" i="6"/>
  <c r="H22" i="6"/>
  <c r="G22" i="6"/>
  <c r="F22" i="6"/>
  <c r="E22" i="6"/>
  <c r="D22" i="6"/>
  <c r="C22" i="6"/>
  <c r="M21" i="6"/>
  <c r="M20" i="6"/>
  <c r="L19" i="6"/>
  <c r="K19" i="6"/>
  <c r="J19" i="6"/>
  <c r="I19" i="6"/>
  <c r="H19" i="6"/>
  <c r="G19" i="6"/>
  <c r="F19" i="6"/>
  <c r="E19" i="6"/>
  <c r="D19" i="6"/>
  <c r="C19" i="6"/>
  <c r="M19" i="6" s="1"/>
  <c r="M18" i="6"/>
  <c r="M17" i="6"/>
  <c r="L16" i="6"/>
  <c r="K16" i="6"/>
  <c r="J16" i="6"/>
  <c r="I16" i="6"/>
  <c r="H16" i="6"/>
  <c r="G16" i="6"/>
  <c r="F16" i="6"/>
  <c r="E16" i="6"/>
  <c r="M16" i="6" s="1"/>
  <c r="D16" i="6"/>
  <c r="C16" i="6"/>
  <c r="M15" i="6"/>
  <c r="M14" i="6"/>
  <c r="L13" i="6"/>
  <c r="L25" i="6" s="1"/>
  <c r="K13" i="6"/>
  <c r="K25" i="6" s="1"/>
  <c r="J13" i="6"/>
  <c r="J25" i="6" s="1"/>
  <c r="I13" i="6"/>
  <c r="I25" i="6" s="1"/>
  <c r="H13" i="6"/>
  <c r="H25" i="6" s="1"/>
  <c r="G13" i="6"/>
  <c r="G25" i="6" s="1"/>
  <c r="F13" i="6"/>
  <c r="F25" i="6" s="1"/>
  <c r="E13" i="6"/>
  <c r="E25" i="6" s="1"/>
  <c r="D13" i="6"/>
  <c r="D25" i="6" s="1"/>
  <c r="C13" i="6"/>
  <c r="M13" i="6" s="1"/>
  <c r="M22" i="6" l="1"/>
  <c r="C25" i="6"/>
  <c r="M25" i="6" s="1"/>
  <c r="I47" i="5" l="1"/>
  <c r="H47" i="5"/>
  <c r="I31" i="5"/>
  <c r="H31" i="5"/>
  <c r="I28" i="5"/>
  <c r="H28" i="5"/>
  <c r="I22" i="5"/>
  <c r="I21" i="5" s="1"/>
  <c r="I46" i="5" s="1"/>
  <c r="I54" i="5" s="1"/>
  <c r="I56" i="5" s="1"/>
  <c r="H22" i="5"/>
  <c r="H21" i="5" s="1"/>
  <c r="H46" i="5" s="1"/>
  <c r="H54" i="5" s="1"/>
  <c r="H56" i="5" s="1"/>
  <c r="G42" i="4" l="1"/>
  <c r="G49" i="4"/>
  <c r="G21" i="4"/>
  <c r="G27" i="4"/>
  <c r="F21" i="4"/>
  <c r="F20" i="4"/>
  <c r="F27" i="4"/>
  <c r="F42" i="4"/>
  <c r="F49" i="4"/>
  <c r="F41" i="4"/>
  <c r="G59" i="4"/>
  <c r="G65" i="4"/>
  <c r="G75" i="4"/>
  <c r="G69" i="4"/>
  <c r="G64" i="4" s="1"/>
  <c r="G86" i="4"/>
  <c r="G90" i="4"/>
  <c r="G84" i="4" s="1"/>
  <c r="F59" i="4"/>
  <c r="F65" i="4"/>
  <c r="F75" i="4"/>
  <c r="F69" i="4"/>
  <c r="F64" i="4" s="1"/>
  <c r="F86" i="4"/>
  <c r="F84" i="4" s="1"/>
  <c r="F90" i="4"/>
  <c r="G94" i="4" l="1"/>
  <c r="G41" i="4"/>
  <c r="G20" i="4"/>
  <c r="F58" i="4"/>
  <c r="F94" i="4"/>
  <c r="G58" i="4" l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3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<sst xmlns="http://schemas.openxmlformats.org/spreadsheetml/2006/main" count="379" uniqueCount="281">
  <si>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</si>
  <si>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</si>
  <si>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</si>
  <si>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</si>
  <si>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</si>
  <si>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</si>
  <si>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</si>
  <si>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</si>
  <si>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</si>
  <si>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</si>
  <si>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</si>
  <si>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</si>
  <si>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</si>
  <si>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</si>
  <si>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</si>
  <si>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</si>
  <si>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</si>
  <si>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</si>
  <si>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</si>
  <si>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</si>
  <si>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</si>
  <si>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</si>
  <si>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</si>
  <si>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</si>
  <si>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</si>
  <si>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</si>
  <si>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</si>
  <si>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</si>
  <si>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</si>
  <si>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</si>
  <si>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</si>
  <si>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</si>
  <si>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</si>
  <si>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</si>
  <si>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</si>
  <si>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</si>
  <si>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</si>
  <si>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</si>
  <si>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</si>
  <si>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</si>
  <si>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</si>
  <si>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</si>
  <si>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</si>
  <si>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</si>
  <si>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</si>
  <si>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</si>
  <si>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</si>
  <si>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</si>
  <si>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</si>
  <si>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</si>
  <si>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</si>
  <si>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</si>
  <si>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</si>
  <si>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</si>
  <si>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</si>
  <si>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</si>
  <si>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</si>
  <si>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</si>
  <si>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</si>
  <si>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</si>
  <si>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</si>
  <si>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</si>
  <si>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</si>
  <si>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</si>
  <si>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</si>
  <si>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</si>
  <si>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</si>
  <si>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</si>
  <si>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</si>
  <si>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</si>
  <si>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</si>
  <si>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</si>
  <si>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</si>
  <si>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</si>
  <si>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</si>
  <si>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</si>
  <si>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</si>
  <si>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</si>
  <si>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</si>
  <si>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</si>
  <si>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</si>
  <si>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</si>
  <si>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</si>
  <si>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</si>
  <si>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</si>
  <si>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</si>
  <si>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</si>
  <si>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</si>
  <si>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</si>
  <si>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</si>
  <si>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</si>
  <si>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</si>
  <si>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</si>
  <si>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</si>
  <si>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</si>
  <si>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</si>
  <si>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</si>
  <si>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</si>
  <si>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</si>
  <si>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</si>
  <si>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</si>
  <si>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</si>
  <si>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</si>
  <si>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</si>
  <si>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</si>
  <si>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</si>
  <si>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</si>
  <si>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</si>
  <si>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</si>
  <si>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</si>
  <si>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</si>
  <si>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</si>
  <si>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</si>
  <si>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</si>
  <si>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</si>
  <si>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</si>
  <si>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</si>
  <si>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</si>
  <si>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</si>
  <si>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</si>
  <si>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</si>
  <si>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</si>
  <si>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</si>
  <si>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</si>
  <si>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</si>
  <si>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</si>
  <si>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</si>
  <si>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</si>
  <si>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</si>
  <si>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</si>
  <si>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</si>
  <si>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</si>
  <si>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</si>
  <si>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Klaipėdos raj. Vėžaičių lopšelis - darželis</t>
  </si>
  <si>
    <t>PAGAL  2017.03.31 D. DUOMENIS</t>
  </si>
  <si>
    <t>191793398, Liepų g.1, Vėžaičiai, Klaipėdos r.</t>
  </si>
  <si>
    <t>P03</t>
  </si>
  <si>
    <t>P04</t>
  </si>
  <si>
    <t>P08</t>
  </si>
  <si>
    <t>P09</t>
  </si>
  <si>
    <t>P10</t>
  </si>
  <si>
    <t>P11</t>
  </si>
  <si>
    <t>P12</t>
  </si>
  <si>
    <t>P17</t>
  </si>
  <si>
    <t>P18</t>
  </si>
  <si>
    <t>Direktorė</t>
  </si>
  <si>
    <t>Gėnia Anužienė</t>
  </si>
  <si>
    <t>Vyr. buhalterė</t>
  </si>
  <si>
    <t>Vaida Žilienė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</si>
  <si>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</si>
  <si>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</si>
  <si>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</si>
  <si>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</si>
  <si>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191793398, Liepų g. 1, Vėžaičiai, Klaipėdos r.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</si>
  <si>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</si>
  <si>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</si>
  <si>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</si>
  <si>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</si>
  <si>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</si>
  <si>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</si>
  <si>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</si>
  <si>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</si>
  <si>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</si>
  <si>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</si>
  <si>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</si>
  <si>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</si>
  <si>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</si>
  <si>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</si>
  <si>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</si>
  <si>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</si>
  <si>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</si>
  <si>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P21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</si>
  <si>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</si>
  <si>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</si>
  <si>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</si>
  <si>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</si>
  <si>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</si>
  <si>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P22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</si>
  <si>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</si>
  <si>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</si>
  <si>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</si>
  <si>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</si>
  <si>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</si>
  <si>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</si>
  <si>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</si>
  <si>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</si>
  <si>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</si>
  <si>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</si>
  <si>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</si>
  <si>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</si>
  <si>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</si>
  <si>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</si>
  <si>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</si>
  <si>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</si>
  <si>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</si>
  <si>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</si>
  <si>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</si>
  <si>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</si>
  <si>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</si>
  <si>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</si>
  <si>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</si>
  <si>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</si>
  <si>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</si>
  <si>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</si>
  <si>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</si>
  <si>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</si>
  <si>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</si>
  <si>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</si>
  <si>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</si>
  <si>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</si>
  <si>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</si>
  <si>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</si>
  <si>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</si>
  <si>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</si>
  <si>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</si>
  <si>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</si>
  <si>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</si>
  <si>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</si>
  <si>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</si>
  <si>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</si>
  <si>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</si>
  <si>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</si>
  <si>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</si>
  <si>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</si>
  <si>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</si>
  <si>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</si>
  <si>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</si>
  <si>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</si>
  <si>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</si>
  <si>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</si>
  <si>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</si>
  <si>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</si>
  <si>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</si>
  <si>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</si>
  <si>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</si>
  <si>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</si>
  <si>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>Vėžaičių lopšelis-darželis</t>
  </si>
  <si>
    <t>191793398, Liepų g. 1, Vėžaičiai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</si>
  <si>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</si>
  <si>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</si>
  <si>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</si>
  <si>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</si>
  <si>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</si>
  <si>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</si>
  <si>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</si>
  <si>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</si>
  <si>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pergrupavimas*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</si>
  <si>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</si>
  <si>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</si>
  <si>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</si>
  <si>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</si>
  <si>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</si>
  <si>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</si>
  <si>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</si>
  <si>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</si>
  <si>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</si>
  <si>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</si>
  <si>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</si>
  <si>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</si>
  <si>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</si>
  <si>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</si>
  <si>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</si>
  <si>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</si>
  <si>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</si>
  <si>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</si>
  <si>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</si>
  <si>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</si>
  <si>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</si>
  <si>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</si>
  <si>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</si>
  <si>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</si>
  <si>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r>
      <t xml:space="preserve"> Finansavimo sumos (gautos), išskyrus neatlygintinai gautą turtą</t>
    </r>
    <r>
      <rPr>
        <b/>
        <strike/>
        <sz val="8"/>
        <rFont val="Times New Roman"/>
        <family val="1"/>
        <charset val="186"/>
      </rPr>
      <t xml:space="preserve"> </t>
    </r>
  </si>
  <si>
    <t>Neatlygintinai gautas turtas</t>
  </si>
  <si>
    <t>Finansavimo sumų sumažėjimas dėl turto pardavimo</t>
  </si>
  <si>
    <t>2.1.</t>
  </si>
  <si>
    <t>2.2.</t>
  </si>
  <si>
    <t>3.2.</t>
  </si>
  <si>
    <t>finansinių ataskaitų aiškinamajame rašte forma)</t>
  </si>
  <si>
    <t>2017.04.27 Nr.     F-1</t>
  </si>
  <si>
    <t>2017.04.27 Nr.     F-2</t>
  </si>
  <si>
    <r>
      <t xml:space="preserve">Pateikimo valiuta ir tikslumas: eurais </t>
    </r>
    <r>
      <rPr>
        <i/>
        <sz val="9"/>
        <rFont val="TimesNewRoman,Bold"/>
        <charset val="186"/>
      </rPr>
      <t>arba tūkstančiais eurų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</si>
</sst>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Arial"/>
    </font>
    <font>
      <sz val="9"/>
      <color indexed="81"/>
      <name val="Tahoma"/>
      <charset val="1"/>
    </font>
    <font>
      <b/>
      <sz val="11"/>
      <name val="Times New Roman"/>
      <family val="1"/>
      <charset val="186"/>
    </font>
    <font>
      <b/>
      <sz val="8"/>
      <name val="Times New Roman"/>
      <family val="1"/>
      <charset val="186"/>
    </font>
    <font>
      <b/>
      <strike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Arial"/>
      <family val="2"/>
      <charset val="186"/>
    </font>
    <font>
      <b/>
      <sz val="9"/>
      <color indexed="8"/>
      <name val="Times New Roman"/>
      <family val="1"/>
      <charset val="186"/>
    </font>
    <font>
      <sz val="9"/>
      <name val="TimesNewRoman,Bold"/>
    </font>
    <font>
      <b/>
      <sz val="9"/>
      <name val="TimesNewRoman,Bold"/>
    </font>
    <font>
      <b/>
      <sz val="9"/>
      <name val="Arial"/>
      <family val="2"/>
      <charset val="186"/>
    </font>
    <font>
      <u/>
      <sz val="9"/>
      <name val="TimesNewRoman,Bold"/>
      <charset val="186"/>
    </font>
    <font>
      <i/>
      <sz val="9"/>
      <name val="TimesNewRoman,Bold"/>
    </font>
    <font>
      <i/>
      <sz val="9"/>
      <name val="TimesNewRoman,Bold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justify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/>
    </xf>
    <xf numFmtId="2" fontId="7" fillId="2" borderId="9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4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0" fontId="23" fillId="0" borderId="2" xfId="0" applyFont="1" applyBorder="1" applyAlignment="1">
      <alignment horizontal="left" vertical="center"/>
    </xf>
    <xf numFmtId="0" fontId="28" fillId="0" borderId="3" xfId="0" applyFont="1" applyBorder="1" applyAlignment="1">
      <alignment vertical="center"/>
    </xf>
    <xf numFmtId="0" fontId="28" fillId="0" borderId="8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left" vertical="center" wrapText="1"/>
    </xf>
    <xf numFmtId="0" fontId="28" fillId="0" borderId="3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 vertical="center"/>
    </xf>
    <xf numFmtId="2" fontId="14" fillId="2" borderId="0" xfId="0" applyNumberFormat="1" applyFont="1" applyFill="1" applyBorder="1" applyAlignment="1">
      <alignment horizontal="left" vertical="center"/>
    </xf>
    <xf numFmtId="2" fontId="14" fillId="0" borderId="0" xfId="0" applyNumberFormat="1" applyFont="1" applyBorder="1" applyAlignment="1">
      <alignment horizontal="left" vertical="center"/>
    </xf>
    <xf numFmtId="2" fontId="1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topLeftCell="A16" zoomScaleNormal="100" zoomScaleSheetLayoutView="100" workbookViewId="0">
      <selection activeCell="I9" sqref="I9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9">
      <c r="A1" s="73"/>
      <c r="B1" s="42"/>
      <c r="C1" s="42"/>
      <c r="D1" s="42"/>
      <c r="E1" s="74"/>
      <c r="F1" s="73"/>
      <c r="G1" s="73"/>
    </row>
    <row r="2" spans="1:9">
      <c r="E2" s="182" t="s">
        <v>94</v>
      </c>
      <c r="F2" s="183"/>
      <c r="G2" s="183"/>
    </row>
    <row r="3" spans="1:9">
      <c r="E3" s="184" t="s">
        <v>112</v>
      </c>
      <c r="F3" s="185"/>
      <c r="G3" s="185"/>
    </row>
    <row r="5" spans="1:9">
      <c r="A5" s="174" t="s">
        <v>93</v>
      </c>
      <c r="B5" s="175"/>
      <c r="C5" s="175"/>
      <c r="D5" s="175"/>
      <c r="E5" s="175"/>
      <c r="F5" s="171"/>
      <c r="G5" s="171"/>
    </row>
    <row r="6" spans="1:9">
      <c r="A6" s="189"/>
      <c r="B6" s="189"/>
      <c r="C6" s="189"/>
      <c r="D6" s="189"/>
      <c r="E6" s="189"/>
      <c r="F6" s="189"/>
      <c r="G6" s="189"/>
    </row>
    <row r="7" spans="1:9">
      <c r="A7" s="186" t="s">
        <v>133</v>
      </c>
      <c r="B7" s="187"/>
      <c r="C7" s="187"/>
      <c r="D7" s="187"/>
      <c r="E7" s="187"/>
      <c r="F7" s="188"/>
      <c r="G7" s="188"/>
    </row>
    <row r="8" spans="1:9">
      <c r="A8" s="158" t="s">
        <v>113</v>
      </c>
      <c r="B8" s="157"/>
      <c r="C8" s="157"/>
      <c r="D8" s="157"/>
      <c r="E8" s="157"/>
      <c r="F8" s="171"/>
      <c r="G8" s="171"/>
    </row>
    <row r="9" spans="1:9" ht="12.75" customHeight="1">
      <c r="A9" s="158" t="s">
        <v>135</v>
      </c>
      <c r="B9" s="157"/>
      <c r="C9" s="157"/>
      <c r="D9" s="157"/>
      <c r="E9" s="157"/>
      <c r="F9" s="171"/>
      <c r="G9" s="171"/>
    </row>
    <row r="10" spans="1:9">
      <c r="A10" s="154" t="s">
        <v>114</v>
      </c>
      <c r="B10" s="153"/>
      <c r="C10" s="153"/>
      <c r="D10" s="153"/>
      <c r="E10" s="153"/>
      <c r="F10" s="173"/>
      <c r="G10" s="173"/>
    </row>
    <row r="11" spans="1:9">
      <c r="A11" s="173"/>
      <c r="B11" s="173"/>
      <c r="C11" s="173"/>
      <c r="D11" s="173"/>
      <c r="E11" s="173"/>
      <c r="F11" s="173"/>
      <c r="G11" s="173"/>
    </row>
    <row r="12" spans="1:9">
      <c r="A12" s="172"/>
      <c r="B12" s="171"/>
      <c r="C12" s="171"/>
      <c r="D12" s="171"/>
      <c r="E12" s="171"/>
    </row>
    <row r="13" spans="1:9">
      <c r="A13" s="174" t="s">
        <v>0</v>
      </c>
      <c r="B13" s="175"/>
      <c r="C13" s="175"/>
      <c r="D13" s="175"/>
      <c r="E13" s="175"/>
      <c r="F13" s="176"/>
      <c r="G13" s="176"/>
    </row>
    <row r="14" spans="1:9">
      <c r="A14" s="174" t="s">
        <v>134</v>
      </c>
      <c r="B14" s="175"/>
      <c r="C14" s="175"/>
      <c r="D14" s="175"/>
      <c r="E14" s="175"/>
      <c r="F14" s="176"/>
      <c r="G14" s="176"/>
    </row>
    <row r="15" spans="1:9">
      <c r="A15" s="8"/>
      <c r="B15" s="63"/>
      <c r="C15" s="63"/>
      <c r="D15" s="63"/>
      <c r="E15" s="63"/>
      <c r="F15" s="64"/>
      <c r="G15" s="64"/>
    </row>
    <row r="16" spans="1:9">
      <c r="A16" s="177" t="s">
        <v>278</v>
      </c>
      <c r="B16" s="178"/>
      <c r="C16" s="178"/>
      <c r="D16" s="178"/>
      <c r="E16" s="178"/>
      <c r="F16" s="179"/>
      <c r="G16" s="179"/>
      <c r="I16" s="73"/>
    </row>
    <row r="17" spans="1:9">
      <c r="A17" s="158" t="s">
        <v>1</v>
      </c>
      <c r="B17" s="158"/>
      <c r="C17" s="158"/>
      <c r="D17" s="158"/>
      <c r="E17" s="158"/>
      <c r="F17" s="180"/>
      <c r="G17" s="180"/>
      <c r="I17" s="73"/>
    </row>
    <row r="18" spans="1:9" ht="12.75" customHeight="1">
      <c r="A18" s="8"/>
      <c r="B18" s="9"/>
      <c r="C18" s="9"/>
      <c r="D18" s="181" t="s">
        <v>132</v>
      </c>
      <c r="E18" s="181"/>
      <c r="F18" s="181"/>
      <c r="G18" s="181"/>
      <c r="I18" s="73"/>
    </row>
    <row r="19" spans="1:9" ht="67.5" customHeight="1">
      <c r="A19" s="3" t="s">
        <v>2</v>
      </c>
      <c r="B19" s="168" t="s">
        <v>3</v>
      </c>
      <c r="C19" s="169"/>
      <c r="D19" s="170"/>
      <c r="E19" s="2" t="s">
        <v>4</v>
      </c>
      <c r="F19" s="1" t="s">
        <v>5</v>
      </c>
      <c r="G19" s="1" t="s">
        <v>6</v>
      </c>
      <c r="I19" s="231"/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271462.32</v>
      </c>
      <c r="G20" s="87">
        <f>SUM(G21,G27,G38,G39)</f>
        <v>274263.89</v>
      </c>
      <c r="I20" s="232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 t="s">
        <v>136</v>
      </c>
      <c r="F21" s="88">
        <f>SUM(F22:F26)</f>
        <v>0</v>
      </c>
      <c r="G21" s="88">
        <f>SUM(G22:G26)</f>
        <v>0</v>
      </c>
      <c r="I21" s="233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234"/>
    </row>
    <row r="23" spans="1:9" s="12" customFormat="1" ht="12.75" customHeight="1">
      <c r="A23" s="23" t="s">
        <v>12</v>
      </c>
      <c r="B23" s="7"/>
      <c r="C23" s="43" t="s">
        <v>116</v>
      </c>
      <c r="D23" s="29"/>
      <c r="E23" s="82"/>
      <c r="F23" s="88"/>
      <c r="G23" s="88"/>
      <c r="I23" s="234"/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234"/>
    </row>
    <row r="25" spans="1:9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  <c r="I25" s="234"/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234"/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 t="s">
        <v>137</v>
      </c>
      <c r="F27" s="88">
        <f>SUM(F28:F37)</f>
        <v>271462.32</v>
      </c>
      <c r="G27" s="88">
        <f>SUM(G28:G37)</f>
        <v>274263.89</v>
      </c>
      <c r="I27" s="234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234"/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231239.67999999999</v>
      </c>
      <c r="G29" s="88">
        <v>232658.32</v>
      </c>
      <c r="I29" s="234"/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22077.33</v>
      </c>
      <c r="G30" s="88">
        <v>22384.62</v>
      </c>
      <c r="I30" s="234"/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234"/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7563.3000000000011</v>
      </c>
      <c r="G32" s="88">
        <v>7788.65</v>
      </c>
      <c r="I32" s="234"/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234"/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234"/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8945.4500000000007</v>
      </c>
      <c r="G35" s="88">
        <v>9690.31</v>
      </c>
      <c r="I35" s="234"/>
    </row>
    <row r="36" spans="1:9" s="12" customFormat="1" ht="12.75" customHeight="1">
      <c r="A36" s="23" t="s">
        <v>34</v>
      </c>
      <c r="B36" s="26"/>
      <c r="C36" s="45" t="s">
        <v>115</v>
      </c>
      <c r="D36" s="46"/>
      <c r="E36" s="82"/>
      <c r="F36" s="88">
        <v>1636.56</v>
      </c>
      <c r="G36" s="88">
        <v>1741.99</v>
      </c>
      <c r="I36" s="234"/>
    </row>
    <row r="37" spans="1:9" s="12" customFormat="1" ht="12.75" customHeight="1">
      <c r="A37" s="23" t="s">
        <v>35</v>
      </c>
      <c r="B37" s="7"/>
      <c r="C37" s="43" t="s">
        <v>123</v>
      </c>
      <c r="D37" s="29"/>
      <c r="E37" s="30"/>
      <c r="F37" s="88"/>
      <c r="G37" s="88"/>
      <c r="I37" s="234"/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234"/>
    </row>
    <row r="39" spans="1:9" s="12" customFormat="1" ht="12.75" customHeight="1">
      <c r="A39" s="30" t="s">
        <v>44</v>
      </c>
      <c r="B39" s="6" t="s">
        <v>128</v>
      </c>
      <c r="C39" s="6"/>
      <c r="D39" s="44"/>
      <c r="E39" s="83"/>
      <c r="F39" s="88"/>
      <c r="G39" s="88"/>
      <c r="I39" s="234"/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234"/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40806.43</v>
      </c>
      <c r="G41" s="87">
        <f>SUM(G42,G48,G49,G56,G57)</f>
        <v>35122.389999999992</v>
      </c>
      <c r="I41" s="235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 t="s">
        <v>138</v>
      </c>
      <c r="F42" s="88">
        <f>SUM(F43:F47)</f>
        <v>508.15</v>
      </c>
      <c r="G42" s="88">
        <f>SUM(G43:G47)</f>
        <v>364.6</v>
      </c>
      <c r="I42" s="234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234"/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508.15</v>
      </c>
      <c r="G44" s="88">
        <v>364.6</v>
      </c>
      <c r="I44" s="234"/>
    </row>
    <row r="45" spans="1:9" s="12" customFormat="1">
      <c r="A45" s="18" t="s">
        <v>13</v>
      </c>
      <c r="B45" s="26"/>
      <c r="C45" s="45" t="s">
        <v>117</v>
      </c>
      <c r="D45" s="46"/>
      <c r="E45" s="82"/>
      <c r="F45" s="88"/>
      <c r="G45" s="88"/>
      <c r="I45" s="234"/>
    </row>
    <row r="46" spans="1:9" s="12" customFormat="1">
      <c r="A46" s="18" t="s">
        <v>15</v>
      </c>
      <c r="B46" s="26"/>
      <c r="C46" s="45" t="s">
        <v>122</v>
      </c>
      <c r="D46" s="46"/>
      <c r="E46" s="82"/>
      <c r="F46" s="88"/>
      <c r="G46" s="88"/>
      <c r="I46" s="234"/>
    </row>
    <row r="47" spans="1:9" s="12" customFormat="1" ht="12.75" customHeight="1">
      <c r="A47" s="18" t="s">
        <v>92</v>
      </c>
      <c r="B47" s="32"/>
      <c r="C47" s="159" t="s">
        <v>103</v>
      </c>
      <c r="D47" s="160"/>
      <c r="E47" s="82"/>
      <c r="F47" s="88"/>
      <c r="G47" s="88"/>
      <c r="I47" s="234"/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 t="s">
        <v>139</v>
      </c>
      <c r="F48" s="88">
        <v>84.6</v>
      </c>
      <c r="G48" s="88">
        <v>112.76</v>
      </c>
      <c r="I48" s="234"/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 t="s">
        <v>140</v>
      </c>
      <c r="F49" s="88">
        <f>SUM(F50:F55)</f>
        <v>38044.410000000003</v>
      </c>
      <c r="G49" s="88">
        <f>SUM(G50:G55)</f>
        <v>32567.649999999998</v>
      </c>
      <c r="I49" s="234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234"/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234"/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234"/>
    </row>
    <row r="53" spans="1:9" s="12" customFormat="1" ht="12.75" customHeight="1">
      <c r="A53" s="18" t="s">
        <v>41</v>
      </c>
      <c r="B53" s="26"/>
      <c r="C53" s="159" t="s">
        <v>89</v>
      </c>
      <c r="D53" s="160"/>
      <c r="E53" s="85"/>
      <c r="F53" s="88">
        <v>4080.19</v>
      </c>
      <c r="G53" s="88">
        <v>3673.85</v>
      </c>
      <c r="I53" s="234"/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33964.22</v>
      </c>
      <c r="G54" s="88">
        <v>28893.8</v>
      </c>
      <c r="I54" s="234"/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  <c r="I55" s="234"/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234"/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 t="s">
        <v>141</v>
      </c>
      <c r="F57" s="88">
        <v>2169.27</v>
      </c>
      <c r="G57" s="88">
        <v>2077.38</v>
      </c>
      <c r="I57" s="234"/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312268.75</v>
      </c>
      <c r="G58" s="88">
        <f>SUM(G20,G40,G41)</f>
        <v>309386.28000000003</v>
      </c>
      <c r="I58" s="234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 t="s">
        <v>142</v>
      </c>
      <c r="F59" s="87">
        <f>SUM(F60:F63)</f>
        <v>273421.62</v>
      </c>
      <c r="G59" s="87">
        <f>SUM(G60:G63)</f>
        <v>276273.11</v>
      </c>
      <c r="I59" s="235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2316.4900000000016</v>
      </c>
      <c r="G60" s="88">
        <v>2514.75</v>
      </c>
      <c r="I60" s="234"/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267891.45</v>
      </c>
      <c r="G61" s="88">
        <v>270438.37</v>
      </c>
      <c r="I61" s="234"/>
    </row>
    <row r="62" spans="1:9" s="12" customFormat="1" ht="12.75" customHeight="1">
      <c r="A62" s="30" t="s">
        <v>36</v>
      </c>
      <c r="B62" s="161" t="s">
        <v>104</v>
      </c>
      <c r="C62" s="162"/>
      <c r="D62" s="163"/>
      <c r="E62" s="30"/>
      <c r="F62" s="88"/>
      <c r="G62" s="88"/>
      <c r="I62" s="234"/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3213.6800000000003</v>
      </c>
      <c r="G63" s="88">
        <v>3319.99</v>
      </c>
      <c r="I63" s="234"/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 t="s">
        <v>143</v>
      </c>
      <c r="F64" s="87">
        <f>SUM(F65,F69)</f>
        <v>32170.010000000002</v>
      </c>
      <c r="G64" s="87">
        <f>SUM(G65,G69)</f>
        <v>28893.899999999998</v>
      </c>
      <c r="I64" s="235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234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234"/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234"/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234"/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32170.010000000002</v>
      </c>
      <c r="G69" s="88">
        <f>SUM(G70:G75,G78:G83)</f>
        <v>28893.899999999998</v>
      </c>
      <c r="I69" s="234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234"/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234"/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234"/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234"/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234"/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234"/>
    </row>
    <row r="76" spans="1:9" s="12" customFormat="1" ht="12.75" customHeight="1">
      <c r="A76" s="18" t="s">
        <v>125</v>
      </c>
      <c r="B76" s="26"/>
      <c r="C76" s="27"/>
      <c r="D76" s="46" t="s">
        <v>69</v>
      </c>
      <c r="E76" s="85"/>
      <c r="F76" s="88"/>
      <c r="G76" s="88"/>
      <c r="I76" s="234"/>
    </row>
    <row r="77" spans="1:9" s="12" customFormat="1" ht="12.75" customHeight="1">
      <c r="A77" s="18" t="s">
        <v>126</v>
      </c>
      <c r="B77" s="26"/>
      <c r="C77" s="27"/>
      <c r="D77" s="46" t="s">
        <v>70</v>
      </c>
      <c r="E77" s="82"/>
      <c r="F77" s="88"/>
      <c r="G77" s="88"/>
      <c r="I77" s="234"/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234"/>
    </row>
    <row r="79" spans="1:9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  <c r="I79" s="234"/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3645.51</v>
      </c>
      <c r="G80" s="88">
        <v>376.39</v>
      </c>
      <c r="I80" s="234"/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6.99</v>
      </c>
      <c r="G81" s="88"/>
      <c r="I81" s="234"/>
    </row>
    <row r="82" spans="1:9" s="12" customFormat="1" ht="12.75" customHeight="1">
      <c r="A82" s="23" t="s">
        <v>124</v>
      </c>
      <c r="B82" s="26"/>
      <c r="C82" s="45" t="s">
        <v>91</v>
      </c>
      <c r="D82" s="46"/>
      <c r="E82" s="85"/>
      <c r="F82" s="88">
        <v>28517.510000000002</v>
      </c>
      <c r="G82" s="88">
        <v>28517.51</v>
      </c>
      <c r="I82" s="234"/>
    </row>
    <row r="83" spans="1:9" s="12" customFormat="1" ht="12.75" customHeight="1">
      <c r="A83" s="23" t="s">
        <v>127</v>
      </c>
      <c r="B83" s="7"/>
      <c r="C83" s="43" t="s">
        <v>74</v>
      </c>
      <c r="D83" s="29"/>
      <c r="E83" s="83"/>
      <c r="F83" s="88"/>
      <c r="G83" s="88"/>
      <c r="I83" s="234"/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6677.119999999989</v>
      </c>
      <c r="G84" s="87">
        <f>SUM(G85,G86,G89,G90)</f>
        <v>4219.3499999999995</v>
      </c>
      <c r="I84" s="235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234"/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234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234"/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234"/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234"/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 t="s">
        <v>144</v>
      </c>
      <c r="F90" s="88">
        <f>SUM(F91,F92)</f>
        <v>6677.119999999989</v>
      </c>
      <c r="G90" s="88">
        <f>SUM(G91,G92)</f>
        <v>4219.3499999999995</v>
      </c>
      <c r="I90" s="234"/>
    </row>
    <row r="91" spans="1:9" s="12" customFormat="1" ht="12.75" customHeight="1">
      <c r="A91" s="23" t="s">
        <v>118</v>
      </c>
      <c r="B91" s="31"/>
      <c r="C91" s="43" t="s">
        <v>105</v>
      </c>
      <c r="D91" s="10"/>
      <c r="E91" s="82"/>
      <c r="F91" s="88">
        <v>2457.7699999999895</v>
      </c>
      <c r="G91" s="88">
        <v>-640.97</v>
      </c>
      <c r="I91" s="234"/>
    </row>
    <row r="92" spans="1:9" s="12" customFormat="1" ht="12.75" customHeight="1">
      <c r="A92" s="23" t="s">
        <v>119</v>
      </c>
      <c r="B92" s="31"/>
      <c r="C92" s="43" t="s">
        <v>106</v>
      </c>
      <c r="D92" s="10"/>
      <c r="E92" s="82"/>
      <c r="F92" s="88">
        <v>4219.3499999999995</v>
      </c>
      <c r="G92" s="88">
        <v>4860.32</v>
      </c>
      <c r="I92" s="234"/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235"/>
    </row>
    <row r="94" spans="1:9" s="12" customFormat="1" ht="25.5" customHeight="1">
      <c r="A94" s="1"/>
      <c r="B94" s="164" t="s">
        <v>120</v>
      </c>
      <c r="C94" s="165"/>
      <c r="D94" s="160"/>
      <c r="E94" s="30"/>
      <c r="F94" s="89">
        <f>SUM(F59,F64,F84,F93)</f>
        <v>312268.75</v>
      </c>
      <c r="G94" s="89">
        <f>SUM(G59,G64,G84,G93)</f>
        <v>309386.36</v>
      </c>
      <c r="I94" s="234"/>
    </row>
    <row r="95" spans="1:9" s="12" customFormat="1">
      <c r="A95" s="41"/>
      <c r="B95" s="40"/>
      <c r="C95" s="40"/>
      <c r="D95" s="40"/>
      <c r="E95" s="40"/>
      <c r="F95" s="42"/>
      <c r="G95" s="42"/>
      <c r="I95" s="42"/>
    </row>
    <row r="96" spans="1:9" s="12" customFormat="1" ht="12.75" customHeight="1">
      <c r="A96" s="167" t="s">
        <v>145</v>
      </c>
      <c r="B96" s="167"/>
      <c r="C96" s="167"/>
      <c r="D96" s="167"/>
      <c r="E96" s="91"/>
      <c r="F96" s="157" t="s">
        <v>146</v>
      </c>
      <c r="G96" s="157"/>
      <c r="I96" s="42"/>
    </row>
    <row r="97" spans="1:9" s="12" customFormat="1" ht="12.75" customHeight="1">
      <c r="A97" s="166" t="s">
        <v>129</v>
      </c>
      <c r="B97" s="166"/>
      <c r="C97" s="166"/>
      <c r="D97" s="166"/>
      <c r="E97" s="42" t="s">
        <v>130</v>
      </c>
      <c r="F97" s="158" t="s">
        <v>111</v>
      </c>
      <c r="G97" s="158"/>
      <c r="I97" s="42"/>
    </row>
    <row r="98" spans="1:9" s="12" customFormat="1">
      <c r="A98" s="9"/>
      <c r="B98" s="9"/>
      <c r="C98" s="9"/>
      <c r="D98" s="9"/>
      <c r="E98" s="9"/>
      <c r="F98" s="9"/>
      <c r="G98" s="9"/>
      <c r="I98" s="42"/>
    </row>
    <row r="99" spans="1:9" s="12" customFormat="1" ht="12.75" customHeight="1">
      <c r="A99" s="156" t="s">
        <v>147</v>
      </c>
      <c r="B99" s="156"/>
      <c r="C99" s="156"/>
      <c r="D99" s="156"/>
      <c r="E99" s="92"/>
      <c r="F99" s="153" t="s">
        <v>148</v>
      </c>
      <c r="G99" s="153"/>
      <c r="I99" s="42"/>
    </row>
    <row r="100" spans="1:9" s="12" customFormat="1" ht="12.75" customHeight="1">
      <c r="A100" s="155" t="s">
        <v>131</v>
      </c>
      <c r="B100" s="155"/>
      <c r="C100" s="155"/>
      <c r="D100" s="155"/>
      <c r="E100" s="61" t="s">
        <v>130</v>
      </c>
      <c r="F100" s="154" t="s">
        <v>111</v>
      </c>
      <c r="G100" s="154"/>
      <c r="I100" s="42"/>
    </row>
    <row r="101" spans="1:9" s="12" customFormat="1">
      <c r="A101" s="70"/>
      <c r="B101" s="70"/>
      <c r="C101" s="70"/>
      <c r="D101" s="70"/>
      <c r="E101" s="71"/>
      <c r="F101" s="9"/>
      <c r="G101" s="9"/>
      <c r="I101" s="42"/>
    </row>
    <row r="102" spans="1:9" s="12" customFormat="1">
      <c r="A102" s="70"/>
      <c r="B102" s="70"/>
      <c r="C102" s="70"/>
      <c r="D102" s="70"/>
      <c r="E102" s="71"/>
      <c r="F102" s="9"/>
      <c r="G102" s="9"/>
      <c r="I102" s="42"/>
    </row>
    <row r="103" spans="1:9" s="12" customFormat="1" ht="12.75" customHeight="1">
      <c r="E103" s="42"/>
      <c r="H103" s="90"/>
      <c r="I103" s="42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topLeftCell="A17" workbookViewId="0">
      <selection activeCell="K13" sqref="K13"/>
    </sheetView>
  </sheetViews>
  <sheetFormatPr defaultRowHeight="12.75"/>
  <cols>
    <col min="1" max="1" width="5.85546875" style="93" customWidth="1"/>
    <col min="2" max="2" width="1.5703125" style="93" hidden="1" customWidth="1"/>
    <col min="3" max="3" width="30.140625" style="93" customWidth="1"/>
    <col min="4" max="4" width="13.85546875" style="93" customWidth="1"/>
    <col min="5" max="5" width="0" style="93" hidden="1" customWidth="1"/>
    <col min="6" max="6" width="4.85546875" style="93" hidden="1" customWidth="1"/>
    <col min="7" max="7" width="8.28515625" style="93" customWidth="1"/>
    <col min="8" max="8" width="14.7109375" style="93" customWidth="1"/>
    <col min="9" max="9" width="14.42578125" style="93" customWidth="1"/>
    <col min="10" max="10" width="9.140625" style="93"/>
    <col min="11" max="11" width="88.85546875" style="93" customWidth="1"/>
    <col min="12" max="16384" width="9.140625" style="93"/>
  </cols>
  <sheetData>
    <row r="1" spans="1:9" hidden="1">
      <c r="A1" s="128"/>
      <c r="B1" s="128"/>
      <c r="C1" s="128"/>
      <c r="D1" s="128"/>
      <c r="E1" s="128"/>
      <c r="F1" s="128"/>
      <c r="G1" s="126"/>
      <c r="H1" s="126"/>
      <c r="I1" s="128"/>
    </row>
    <row r="2" spans="1:9" ht="9.75" customHeight="1">
      <c r="A2" s="128"/>
      <c r="B2" s="128"/>
      <c r="C2" s="128"/>
      <c r="D2" s="127"/>
      <c r="E2" s="128"/>
      <c r="F2" s="128"/>
      <c r="G2" s="124" t="s">
        <v>149</v>
      </c>
      <c r="H2" s="124"/>
      <c r="I2" s="124"/>
    </row>
    <row r="3" spans="1:9" ht="8.25" customHeight="1">
      <c r="A3" s="128"/>
      <c r="B3" s="128"/>
      <c r="C3" s="128"/>
      <c r="D3" s="128"/>
      <c r="E3" s="128"/>
      <c r="F3" s="128"/>
      <c r="G3" s="124" t="s">
        <v>112</v>
      </c>
      <c r="H3" s="124"/>
      <c r="I3" s="124"/>
    </row>
    <row r="4" spans="1:9" hidden="1">
      <c r="A4" s="128"/>
      <c r="B4" s="128"/>
      <c r="C4" s="128"/>
      <c r="D4" s="128"/>
      <c r="E4" s="128"/>
      <c r="F4" s="128"/>
      <c r="G4" s="128"/>
      <c r="H4" s="128"/>
      <c r="I4" s="128"/>
    </row>
    <row r="5" spans="1:9">
      <c r="A5" s="192" t="s">
        <v>150</v>
      </c>
      <c r="B5" s="191"/>
      <c r="C5" s="191"/>
      <c r="D5" s="191"/>
      <c r="E5" s="191"/>
      <c r="F5" s="191"/>
      <c r="G5" s="191"/>
      <c r="H5" s="191"/>
      <c r="I5" s="191"/>
    </row>
    <row r="6" spans="1:9">
      <c r="A6" s="193" t="s">
        <v>151</v>
      </c>
      <c r="B6" s="191"/>
      <c r="C6" s="191"/>
      <c r="D6" s="191"/>
      <c r="E6" s="191"/>
      <c r="F6" s="191"/>
      <c r="G6" s="191"/>
      <c r="H6" s="191"/>
      <c r="I6" s="191"/>
    </row>
    <row r="7" spans="1:9">
      <c r="A7" s="194" t="s">
        <v>133</v>
      </c>
      <c r="B7" s="195"/>
      <c r="C7" s="195"/>
      <c r="D7" s="195"/>
      <c r="E7" s="195"/>
      <c r="F7" s="195"/>
      <c r="G7" s="195"/>
      <c r="H7" s="195"/>
      <c r="I7" s="195"/>
    </row>
    <row r="8" spans="1:9">
      <c r="A8" s="190" t="s">
        <v>152</v>
      </c>
      <c r="B8" s="191"/>
      <c r="C8" s="191"/>
      <c r="D8" s="191"/>
      <c r="E8" s="191"/>
      <c r="F8" s="191"/>
      <c r="G8" s="191"/>
      <c r="H8" s="191"/>
      <c r="I8" s="191"/>
    </row>
    <row r="9" spans="1:9" ht="9.75" customHeight="1">
      <c r="A9" s="190" t="s">
        <v>153</v>
      </c>
      <c r="B9" s="191"/>
      <c r="C9" s="191"/>
      <c r="D9" s="191"/>
      <c r="E9" s="191"/>
      <c r="F9" s="191"/>
      <c r="G9" s="191"/>
      <c r="H9" s="191"/>
      <c r="I9" s="191"/>
    </row>
    <row r="10" spans="1:9">
      <c r="A10" s="190" t="s">
        <v>154</v>
      </c>
      <c r="B10" s="191"/>
      <c r="C10" s="191"/>
      <c r="D10" s="191"/>
      <c r="E10" s="191"/>
      <c r="F10" s="191"/>
      <c r="G10" s="191"/>
      <c r="H10" s="191"/>
      <c r="I10" s="191"/>
    </row>
    <row r="11" spans="1:9">
      <c r="A11" s="190" t="s">
        <v>155</v>
      </c>
      <c r="B11" s="191"/>
      <c r="C11" s="191"/>
      <c r="D11" s="191"/>
      <c r="E11" s="191"/>
      <c r="F11" s="191"/>
      <c r="G11" s="191"/>
      <c r="H11" s="191"/>
      <c r="I11" s="191"/>
    </row>
    <row r="12" spans="1:9" hidden="1">
      <c r="A12" s="197"/>
      <c r="B12" s="191"/>
      <c r="C12" s="191"/>
      <c r="D12" s="191"/>
      <c r="E12" s="191"/>
      <c r="F12" s="191"/>
      <c r="G12" s="191"/>
      <c r="H12" s="191"/>
      <c r="I12" s="191"/>
    </row>
    <row r="13" spans="1:9">
      <c r="A13" s="198" t="s">
        <v>156</v>
      </c>
      <c r="B13" s="199"/>
      <c r="C13" s="199"/>
      <c r="D13" s="199"/>
      <c r="E13" s="199"/>
      <c r="F13" s="199"/>
      <c r="G13" s="199"/>
      <c r="H13" s="199"/>
      <c r="I13" s="199"/>
    </row>
    <row r="14" spans="1:9" ht="2.25" customHeight="1">
      <c r="A14" s="190"/>
      <c r="B14" s="191"/>
      <c r="C14" s="191"/>
      <c r="D14" s="191"/>
      <c r="E14" s="191"/>
      <c r="F14" s="191"/>
      <c r="G14" s="191"/>
      <c r="H14" s="191"/>
      <c r="I14" s="191"/>
    </row>
    <row r="15" spans="1:9">
      <c r="A15" s="198" t="s">
        <v>134</v>
      </c>
      <c r="B15" s="199"/>
      <c r="C15" s="199"/>
      <c r="D15" s="199"/>
      <c r="E15" s="199"/>
      <c r="F15" s="199"/>
      <c r="G15" s="199"/>
      <c r="H15" s="199"/>
      <c r="I15" s="199"/>
    </row>
    <row r="16" spans="1:9" hidden="1">
      <c r="A16" s="129"/>
      <c r="B16" s="128"/>
      <c r="C16" s="128"/>
      <c r="D16" s="128"/>
      <c r="E16" s="128"/>
      <c r="F16" s="128"/>
      <c r="G16" s="128"/>
      <c r="H16" s="128"/>
      <c r="I16" s="128"/>
    </row>
    <row r="17" spans="1:11">
      <c r="A17" s="200" t="s">
        <v>279</v>
      </c>
      <c r="B17" s="191"/>
      <c r="C17" s="191"/>
      <c r="D17" s="191"/>
      <c r="E17" s="191"/>
      <c r="F17" s="191"/>
      <c r="G17" s="191"/>
      <c r="H17" s="191"/>
      <c r="I17" s="191"/>
    </row>
    <row r="18" spans="1:11" ht="10.5" customHeight="1">
      <c r="A18" s="190" t="s">
        <v>1</v>
      </c>
      <c r="B18" s="191"/>
      <c r="C18" s="191"/>
      <c r="D18" s="191"/>
      <c r="E18" s="191"/>
      <c r="F18" s="191"/>
      <c r="G18" s="191"/>
      <c r="H18" s="191"/>
      <c r="I18" s="191"/>
    </row>
    <row r="19" spans="1:11" s="96" customFormat="1" ht="12" customHeight="1">
      <c r="A19" s="201" t="s">
        <v>280</v>
      </c>
      <c r="B19" s="191"/>
      <c r="C19" s="191"/>
      <c r="D19" s="191"/>
      <c r="E19" s="191"/>
      <c r="F19" s="191"/>
      <c r="G19" s="191"/>
      <c r="H19" s="191"/>
      <c r="I19" s="191"/>
      <c r="K19" s="236"/>
    </row>
    <row r="20" spans="1:11" s="97" customFormat="1" ht="27.75" customHeight="1">
      <c r="A20" s="202" t="s">
        <v>2</v>
      </c>
      <c r="B20" s="202"/>
      <c r="C20" s="202" t="s">
        <v>3</v>
      </c>
      <c r="D20" s="203"/>
      <c r="E20" s="203"/>
      <c r="F20" s="203"/>
      <c r="G20" s="130" t="s">
        <v>157</v>
      </c>
      <c r="H20" s="130" t="s">
        <v>158</v>
      </c>
      <c r="I20" s="130" t="s">
        <v>159</v>
      </c>
      <c r="K20" s="237"/>
    </row>
    <row r="21" spans="1:11" ht="12.75" customHeight="1">
      <c r="A21" s="131" t="s">
        <v>7</v>
      </c>
      <c r="B21" s="132" t="s">
        <v>160</v>
      </c>
      <c r="C21" s="204" t="s">
        <v>160</v>
      </c>
      <c r="D21" s="205"/>
      <c r="E21" s="205"/>
      <c r="F21" s="205"/>
      <c r="G21" s="133"/>
      <c r="H21" s="134">
        <f>SUM(H22,H27,H28)</f>
        <v>84125.87</v>
      </c>
      <c r="I21" s="134">
        <f>SUM(I22,I27,I28)</f>
        <v>80104.820000000007</v>
      </c>
      <c r="K21" s="238"/>
    </row>
    <row r="22" spans="1:11" ht="12.75" customHeight="1">
      <c r="A22" s="135" t="s">
        <v>9</v>
      </c>
      <c r="B22" s="136" t="s">
        <v>161</v>
      </c>
      <c r="C22" s="196" t="s">
        <v>161</v>
      </c>
      <c r="D22" s="196"/>
      <c r="E22" s="196"/>
      <c r="F22" s="196"/>
      <c r="G22" s="137"/>
      <c r="H22" s="138">
        <f>SUM(H23:H26)</f>
        <v>74572.86</v>
      </c>
      <c r="I22" s="138">
        <f>SUM(I23:I26)</f>
        <v>69766.850000000006</v>
      </c>
      <c r="K22" s="239"/>
    </row>
    <row r="23" spans="1:11" ht="13.5" customHeight="1">
      <c r="A23" s="135" t="s">
        <v>162</v>
      </c>
      <c r="B23" s="136" t="s">
        <v>60</v>
      </c>
      <c r="C23" s="196" t="s">
        <v>60</v>
      </c>
      <c r="D23" s="196"/>
      <c r="E23" s="196"/>
      <c r="F23" s="196"/>
      <c r="G23" s="137"/>
      <c r="H23" s="139">
        <v>20598.490000000002</v>
      </c>
      <c r="I23" s="139">
        <v>19834.55</v>
      </c>
      <c r="K23" s="240"/>
    </row>
    <row r="24" spans="1:11" ht="13.5" customHeight="1">
      <c r="A24" s="135" t="s">
        <v>163</v>
      </c>
      <c r="B24" s="140" t="s">
        <v>164</v>
      </c>
      <c r="C24" s="206" t="s">
        <v>164</v>
      </c>
      <c r="D24" s="206"/>
      <c r="E24" s="206"/>
      <c r="F24" s="206"/>
      <c r="G24" s="137"/>
      <c r="H24" s="139">
        <v>53682.780000000006</v>
      </c>
      <c r="I24" s="139">
        <v>49175.810000000005</v>
      </c>
      <c r="K24" s="240"/>
    </row>
    <row r="25" spans="1:11" ht="13.5" customHeight="1">
      <c r="A25" s="135" t="s">
        <v>165</v>
      </c>
      <c r="B25" s="136" t="s">
        <v>166</v>
      </c>
      <c r="C25" s="206" t="s">
        <v>166</v>
      </c>
      <c r="D25" s="206"/>
      <c r="E25" s="206"/>
      <c r="F25" s="206"/>
      <c r="G25" s="137"/>
      <c r="H25" s="139"/>
      <c r="I25" s="139"/>
      <c r="K25" s="240"/>
    </row>
    <row r="26" spans="1:11" ht="13.5" customHeight="1">
      <c r="A26" s="135" t="s">
        <v>167</v>
      </c>
      <c r="B26" s="140" t="s">
        <v>168</v>
      </c>
      <c r="C26" s="206" t="s">
        <v>168</v>
      </c>
      <c r="D26" s="206"/>
      <c r="E26" s="206"/>
      <c r="F26" s="206"/>
      <c r="G26" s="137"/>
      <c r="H26" s="139">
        <v>291.58999999999997</v>
      </c>
      <c r="I26" s="139">
        <v>756.49</v>
      </c>
      <c r="K26" s="240"/>
    </row>
    <row r="27" spans="1:11" ht="13.5" customHeight="1">
      <c r="A27" s="135" t="s">
        <v>16</v>
      </c>
      <c r="B27" s="136" t="s">
        <v>169</v>
      </c>
      <c r="C27" s="206" t="s">
        <v>169</v>
      </c>
      <c r="D27" s="206"/>
      <c r="E27" s="206"/>
      <c r="F27" s="206"/>
      <c r="G27" s="137"/>
      <c r="H27" s="138"/>
      <c r="I27" s="141"/>
      <c r="K27" s="241"/>
    </row>
    <row r="28" spans="1:11" ht="13.5" customHeight="1">
      <c r="A28" s="135" t="s">
        <v>36</v>
      </c>
      <c r="B28" s="136" t="s">
        <v>170</v>
      </c>
      <c r="C28" s="206" t="s">
        <v>170</v>
      </c>
      <c r="D28" s="206"/>
      <c r="E28" s="206"/>
      <c r="F28" s="206"/>
      <c r="G28" s="137" t="s">
        <v>171</v>
      </c>
      <c r="H28" s="138">
        <f>SUM(H29)+SUM(H30)</f>
        <v>9553.01</v>
      </c>
      <c r="I28" s="138">
        <f>SUM(I29)+SUM(I30)</f>
        <v>10337.969999999999</v>
      </c>
      <c r="K28" s="241"/>
    </row>
    <row r="29" spans="1:11" ht="13.5" customHeight="1">
      <c r="A29" s="135" t="s">
        <v>172</v>
      </c>
      <c r="B29" s="140" t="s">
        <v>173</v>
      </c>
      <c r="C29" s="206" t="s">
        <v>173</v>
      </c>
      <c r="D29" s="206"/>
      <c r="E29" s="206"/>
      <c r="F29" s="206"/>
      <c r="G29" s="137"/>
      <c r="H29" s="139">
        <v>9553.01</v>
      </c>
      <c r="I29" s="139">
        <v>10337.969999999999</v>
      </c>
      <c r="K29" s="240"/>
    </row>
    <row r="30" spans="1:11" ht="13.5" customHeight="1">
      <c r="A30" s="135" t="s">
        <v>174</v>
      </c>
      <c r="B30" s="140" t="s">
        <v>175</v>
      </c>
      <c r="C30" s="206" t="s">
        <v>175</v>
      </c>
      <c r="D30" s="206"/>
      <c r="E30" s="206"/>
      <c r="F30" s="206"/>
      <c r="G30" s="137"/>
      <c r="H30" s="139"/>
      <c r="I30" s="139"/>
      <c r="K30" s="240"/>
    </row>
    <row r="31" spans="1:11" ht="13.5" customHeight="1">
      <c r="A31" s="131" t="s">
        <v>45</v>
      </c>
      <c r="B31" s="132" t="s">
        <v>176</v>
      </c>
      <c r="C31" s="204" t="s">
        <v>176</v>
      </c>
      <c r="D31" s="204"/>
      <c r="E31" s="204"/>
      <c r="F31" s="204"/>
      <c r="G31" s="133" t="s">
        <v>177</v>
      </c>
      <c r="H31" s="134">
        <f>SUM(H32:H45)</f>
        <v>81668.099999999991</v>
      </c>
      <c r="I31" s="134">
        <f>SUM(I32:I45)</f>
        <v>77881.310000000027</v>
      </c>
      <c r="K31" s="242"/>
    </row>
    <row r="32" spans="1:11" ht="13.5" customHeight="1">
      <c r="A32" s="135" t="s">
        <v>9</v>
      </c>
      <c r="B32" s="136" t="s">
        <v>178</v>
      </c>
      <c r="C32" s="206" t="s">
        <v>179</v>
      </c>
      <c r="D32" s="207"/>
      <c r="E32" s="207"/>
      <c r="F32" s="207"/>
      <c r="G32" s="137"/>
      <c r="H32" s="139">
        <v>62530.82</v>
      </c>
      <c r="I32" s="139">
        <v>56892.340000000011</v>
      </c>
      <c r="K32" s="240"/>
    </row>
    <row r="33" spans="1:11" ht="13.5" customHeight="1">
      <c r="A33" s="135" t="s">
        <v>16</v>
      </c>
      <c r="B33" s="136" t="s">
        <v>180</v>
      </c>
      <c r="C33" s="206" t="s">
        <v>181</v>
      </c>
      <c r="D33" s="207"/>
      <c r="E33" s="207"/>
      <c r="F33" s="207"/>
      <c r="G33" s="137"/>
      <c r="H33" s="139">
        <v>2801.57</v>
      </c>
      <c r="I33" s="139">
        <v>2426.16</v>
      </c>
      <c r="K33" s="240"/>
    </row>
    <row r="34" spans="1:11" ht="13.5" customHeight="1">
      <c r="A34" s="135" t="s">
        <v>36</v>
      </c>
      <c r="B34" s="136" t="s">
        <v>182</v>
      </c>
      <c r="C34" s="206" t="s">
        <v>183</v>
      </c>
      <c r="D34" s="207"/>
      <c r="E34" s="207"/>
      <c r="F34" s="207"/>
      <c r="G34" s="137"/>
      <c r="H34" s="139">
        <v>7869.57</v>
      </c>
      <c r="I34" s="139">
        <v>8904.6899999999987</v>
      </c>
      <c r="K34" s="240"/>
    </row>
    <row r="35" spans="1:11" ht="13.5" customHeight="1">
      <c r="A35" s="135" t="s">
        <v>44</v>
      </c>
      <c r="B35" s="136" t="s">
        <v>184</v>
      </c>
      <c r="C35" s="196" t="s">
        <v>185</v>
      </c>
      <c r="D35" s="207"/>
      <c r="E35" s="207"/>
      <c r="F35" s="207"/>
      <c r="G35" s="137"/>
      <c r="H35" s="139"/>
      <c r="I35" s="139"/>
      <c r="K35" s="240"/>
    </row>
    <row r="36" spans="1:11" ht="12.75" customHeight="1">
      <c r="A36" s="135" t="s">
        <v>55</v>
      </c>
      <c r="B36" s="136" t="s">
        <v>186</v>
      </c>
      <c r="C36" s="196" t="s">
        <v>187</v>
      </c>
      <c r="D36" s="207"/>
      <c r="E36" s="207"/>
      <c r="F36" s="207"/>
      <c r="G36" s="137"/>
      <c r="H36" s="139"/>
      <c r="I36" s="139"/>
      <c r="K36" s="240"/>
    </row>
    <row r="37" spans="1:11" ht="13.5" customHeight="1">
      <c r="A37" s="135" t="s">
        <v>188</v>
      </c>
      <c r="B37" s="136" t="s">
        <v>189</v>
      </c>
      <c r="C37" s="196" t="s">
        <v>190</v>
      </c>
      <c r="D37" s="207"/>
      <c r="E37" s="207"/>
      <c r="F37" s="207"/>
      <c r="G37" s="137"/>
      <c r="H37" s="139">
        <v>365.54</v>
      </c>
      <c r="I37" s="139">
        <v>297.32</v>
      </c>
      <c r="K37" s="240"/>
    </row>
    <row r="38" spans="1:11" ht="13.5" customHeight="1">
      <c r="A38" s="135" t="s">
        <v>191</v>
      </c>
      <c r="B38" s="136" t="s">
        <v>192</v>
      </c>
      <c r="C38" s="196" t="s">
        <v>193</v>
      </c>
      <c r="D38" s="207"/>
      <c r="E38" s="207"/>
      <c r="F38" s="207"/>
      <c r="G38" s="137"/>
      <c r="H38" s="139"/>
      <c r="I38" s="139"/>
      <c r="K38" s="240"/>
    </row>
    <row r="39" spans="1:11" ht="13.5" customHeight="1">
      <c r="A39" s="135" t="s">
        <v>194</v>
      </c>
      <c r="B39" s="136" t="s">
        <v>195</v>
      </c>
      <c r="C39" s="206" t="s">
        <v>195</v>
      </c>
      <c r="D39" s="207"/>
      <c r="E39" s="207"/>
      <c r="F39" s="207"/>
      <c r="G39" s="137"/>
      <c r="H39" s="139"/>
      <c r="I39" s="139"/>
      <c r="K39" s="240"/>
    </row>
    <row r="40" spans="1:11" ht="13.5" customHeight="1">
      <c r="A40" s="135" t="s">
        <v>196</v>
      </c>
      <c r="B40" s="136" t="s">
        <v>197</v>
      </c>
      <c r="C40" s="196" t="s">
        <v>197</v>
      </c>
      <c r="D40" s="207"/>
      <c r="E40" s="207"/>
      <c r="F40" s="207"/>
      <c r="G40" s="137"/>
      <c r="H40" s="139">
        <v>7079.97</v>
      </c>
      <c r="I40" s="139">
        <v>8156.97</v>
      </c>
      <c r="K40" s="240"/>
    </row>
    <row r="41" spans="1:11" ht="13.5" customHeight="1">
      <c r="A41" s="135" t="s">
        <v>198</v>
      </c>
      <c r="B41" s="136" t="s">
        <v>199</v>
      </c>
      <c r="C41" s="206" t="s">
        <v>200</v>
      </c>
      <c r="D41" s="203"/>
      <c r="E41" s="203"/>
      <c r="F41" s="203"/>
      <c r="G41" s="137"/>
      <c r="H41" s="139"/>
      <c r="I41" s="139"/>
      <c r="K41" s="240"/>
    </row>
    <row r="42" spans="1:11" ht="13.5" customHeight="1">
      <c r="A42" s="135" t="s">
        <v>201</v>
      </c>
      <c r="B42" s="136" t="s">
        <v>202</v>
      </c>
      <c r="C42" s="206" t="s">
        <v>203</v>
      </c>
      <c r="D42" s="207"/>
      <c r="E42" s="207"/>
      <c r="F42" s="207"/>
      <c r="G42" s="137"/>
      <c r="H42" s="139"/>
      <c r="I42" s="139"/>
      <c r="K42" s="240"/>
    </row>
    <row r="43" spans="1:11" ht="12.75" customHeight="1">
      <c r="A43" s="135" t="s">
        <v>204</v>
      </c>
      <c r="B43" s="136" t="s">
        <v>205</v>
      </c>
      <c r="C43" s="206" t="s">
        <v>206</v>
      </c>
      <c r="D43" s="207"/>
      <c r="E43" s="207"/>
      <c r="F43" s="207"/>
      <c r="G43" s="137"/>
      <c r="H43" s="139"/>
      <c r="I43" s="139"/>
      <c r="K43" s="240"/>
    </row>
    <row r="44" spans="1:11" ht="12.75" customHeight="1">
      <c r="A44" s="135" t="s">
        <v>207</v>
      </c>
      <c r="B44" s="136" t="s">
        <v>208</v>
      </c>
      <c r="C44" s="206" t="s">
        <v>209</v>
      </c>
      <c r="D44" s="207"/>
      <c r="E44" s="207"/>
      <c r="F44" s="207"/>
      <c r="G44" s="137"/>
      <c r="H44" s="139">
        <v>1020.63</v>
      </c>
      <c r="I44" s="139">
        <v>1203.83</v>
      </c>
      <c r="K44" s="240"/>
    </row>
    <row r="45" spans="1:11" ht="12.75" customHeight="1">
      <c r="A45" s="135" t="s">
        <v>210</v>
      </c>
      <c r="B45" s="136" t="s">
        <v>211</v>
      </c>
      <c r="C45" s="211" t="s">
        <v>212</v>
      </c>
      <c r="D45" s="212"/>
      <c r="E45" s="212"/>
      <c r="F45" s="213"/>
      <c r="G45" s="137"/>
      <c r="H45" s="139"/>
      <c r="I45" s="139"/>
      <c r="K45" s="240"/>
    </row>
    <row r="46" spans="1:11" ht="13.5" customHeight="1">
      <c r="A46" s="132" t="s">
        <v>47</v>
      </c>
      <c r="B46" s="142" t="s">
        <v>213</v>
      </c>
      <c r="C46" s="208" t="s">
        <v>213</v>
      </c>
      <c r="D46" s="209"/>
      <c r="E46" s="209"/>
      <c r="F46" s="210"/>
      <c r="G46" s="133"/>
      <c r="H46" s="134">
        <f>H21-H31</f>
        <v>2457.7700000000041</v>
      </c>
      <c r="I46" s="134">
        <f>I21-I31</f>
        <v>2223.5099999999802</v>
      </c>
      <c r="K46" s="242"/>
    </row>
    <row r="47" spans="1:11" ht="11.25" customHeight="1">
      <c r="A47" s="132" t="s">
        <v>58</v>
      </c>
      <c r="B47" s="132" t="s">
        <v>214</v>
      </c>
      <c r="C47" s="214" t="s">
        <v>214</v>
      </c>
      <c r="D47" s="209"/>
      <c r="E47" s="209"/>
      <c r="F47" s="210"/>
      <c r="G47" s="143"/>
      <c r="H47" s="134">
        <f>IF(TYPE(H48)=1,H48,0)-IF(TYPE(H49)=1,H49,0)-IF(TYPE(H50)=1,H50,0)</f>
        <v>0</v>
      </c>
      <c r="I47" s="134">
        <f>IF(TYPE(I48)=1,I48,0)-IF(TYPE(I49)=1,I49,0)-IF(TYPE(I50)=1,I50,0)</f>
        <v>0</v>
      </c>
      <c r="K47" s="242"/>
    </row>
    <row r="48" spans="1:11" ht="11.25" customHeight="1">
      <c r="A48" s="140" t="s">
        <v>215</v>
      </c>
      <c r="B48" s="136" t="s">
        <v>216</v>
      </c>
      <c r="C48" s="211" t="s">
        <v>217</v>
      </c>
      <c r="D48" s="212"/>
      <c r="E48" s="212"/>
      <c r="F48" s="213"/>
      <c r="G48" s="144"/>
      <c r="H48" s="138"/>
      <c r="I48" s="139"/>
      <c r="K48" s="241"/>
    </row>
    <row r="49" spans="1:11" ht="11.25" customHeight="1">
      <c r="A49" s="140" t="s">
        <v>16</v>
      </c>
      <c r="B49" s="136" t="s">
        <v>218</v>
      </c>
      <c r="C49" s="211" t="s">
        <v>218</v>
      </c>
      <c r="D49" s="212"/>
      <c r="E49" s="212"/>
      <c r="F49" s="213"/>
      <c r="G49" s="144"/>
      <c r="H49" s="139"/>
      <c r="I49" s="139"/>
      <c r="K49" s="240"/>
    </row>
    <row r="50" spans="1:11" ht="9.75" customHeight="1">
      <c r="A50" s="140" t="s">
        <v>219</v>
      </c>
      <c r="B50" s="136" t="s">
        <v>220</v>
      </c>
      <c r="C50" s="211" t="s">
        <v>221</v>
      </c>
      <c r="D50" s="212"/>
      <c r="E50" s="212"/>
      <c r="F50" s="213"/>
      <c r="G50" s="144"/>
      <c r="H50" s="139"/>
      <c r="I50" s="139"/>
      <c r="K50" s="240"/>
    </row>
    <row r="51" spans="1:11" ht="12.75" customHeight="1">
      <c r="A51" s="132" t="s">
        <v>63</v>
      </c>
      <c r="B51" s="142" t="s">
        <v>222</v>
      </c>
      <c r="C51" s="208" t="s">
        <v>222</v>
      </c>
      <c r="D51" s="209"/>
      <c r="E51" s="209"/>
      <c r="F51" s="210"/>
      <c r="G51" s="143"/>
      <c r="H51" s="139"/>
      <c r="I51" s="139"/>
      <c r="K51" s="240"/>
    </row>
    <row r="52" spans="1:11" ht="12.75" customHeight="1">
      <c r="A52" s="132" t="s">
        <v>75</v>
      </c>
      <c r="B52" s="142" t="s">
        <v>223</v>
      </c>
      <c r="C52" s="215" t="s">
        <v>223</v>
      </c>
      <c r="D52" s="216"/>
      <c r="E52" s="216"/>
      <c r="F52" s="217"/>
      <c r="G52" s="143"/>
      <c r="H52" s="139"/>
      <c r="I52" s="139"/>
      <c r="K52" s="240"/>
    </row>
    <row r="53" spans="1:11" ht="13.5" customHeight="1">
      <c r="A53" s="132" t="s">
        <v>87</v>
      </c>
      <c r="B53" s="142" t="s">
        <v>224</v>
      </c>
      <c r="C53" s="208" t="s">
        <v>224</v>
      </c>
      <c r="D53" s="209"/>
      <c r="E53" s="209"/>
      <c r="F53" s="210"/>
      <c r="G53" s="143"/>
      <c r="H53" s="139"/>
      <c r="I53" s="139"/>
      <c r="K53" s="240"/>
    </row>
    <row r="54" spans="1:11" ht="19.5" customHeight="1">
      <c r="A54" s="132" t="s">
        <v>225</v>
      </c>
      <c r="B54" s="132" t="s">
        <v>226</v>
      </c>
      <c r="C54" s="218" t="s">
        <v>226</v>
      </c>
      <c r="D54" s="216"/>
      <c r="E54" s="216"/>
      <c r="F54" s="217"/>
      <c r="G54" s="143"/>
      <c r="H54" s="134">
        <f>SUM(H46,H47,H51,H52,H53)</f>
        <v>2457.7700000000041</v>
      </c>
      <c r="I54" s="134">
        <f>SUM(I46,I47,I51,I52,I53)</f>
        <v>2223.5099999999802</v>
      </c>
      <c r="K54" s="242"/>
    </row>
    <row r="55" spans="1:11" ht="10.5" customHeight="1">
      <c r="A55" s="132" t="s">
        <v>9</v>
      </c>
      <c r="B55" s="132" t="s">
        <v>227</v>
      </c>
      <c r="C55" s="214" t="s">
        <v>227</v>
      </c>
      <c r="D55" s="209"/>
      <c r="E55" s="209"/>
      <c r="F55" s="210"/>
      <c r="G55" s="143"/>
      <c r="H55" s="139"/>
      <c r="I55" s="139"/>
      <c r="K55" s="240"/>
    </row>
    <row r="56" spans="1:11" ht="12" customHeight="1">
      <c r="A56" s="132" t="s">
        <v>228</v>
      </c>
      <c r="B56" s="142" t="s">
        <v>229</v>
      </c>
      <c r="C56" s="208" t="s">
        <v>229</v>
      </c>
      <c r="D56" s="209"/>
      <c r="E56" s="209"/>
      <c r="F56" s="210"/>
      <c r="G56" s="143"/>
      <c r="H56" s="134">
        <f>SUM(H54,H55)</f>
        <v>2457.7700000000041</v>
      </c>
      <c r="I56" s="134">
        <f>SUM(I54,I55)</f>
        <v>2223.5099999999802</v>
      </c>
      <c r="K56" s="242"/>
    </row>
    <row r="57" spans="1:11" ht="9.75" customHeight="1">
      <c r="A57" s="140" t="s">
        <v>9</v>
      </c>
      <c r="B57" s="136" t="s">
        <v>230</v>
      </c>
      <c r="C57" s="211" t="s">
        <v>230</v>
      </c>
      <c r="D57" s="212"/>
      <c r="E57" s="212"/>
      <c r="F57" s="213"/>
      <c r="G57" s="144"/>
      <c r="H57" s="138"/>
      <c r="I57" s="138"/>
      <c r="K57" s="241"/>
    </row>
    <row r="58" spans="1:11" ht="9" customHeight="1">
      <c r="A58" s="140" t="s">
        <v>16</v>
      </c>
      <c r="B58" s="136" t="s">
        <v>231</v>
      </c>
      <c r="C58" s="211" t="s">
        <v>231</v>
      </c>
      <c r="D58" s="212"/>
      <c r="E58" s="212"/>
      <c r="F58" s="213"/>
      <c r="G58" s="144"/>
      <c r="H58" s="138"/>
      <c r="I58" s="138"/>
      <c r="K58" s="241"/>
    </row>
    <row r="59" spans="1:11" hidden="1">
      <c r="A59" s="145"/>
      <c r="B59" s="145"/>
      <c r="C59" s="145"/>
      <c r="D59" s="145"/>
      <c r="E59" s="128"/>
      <c r="F59" s="128"/>
      <c r="G59" s="146"/>
      <c r="H59" s="146"/>
      <c r="I59" s="146"/>
      <c r="K59" s="243"/>
    </row>
    <row r="60" spans="1:11" ht="15.75" customHeight="1">
      <c r="A60" s="221" t="s">
        <v>145</v>
      </c>
      <c r="B60" s="221"/>
      <c r="C60" s="221"/>
      <c r="D60" s="221"/>
      <c r="E60" s="221"/>
      <c r="F60" s="221"/>
      <c r="G60" s="147"/>
      <c r="H60" s="222" t="s">
        <v>146</v>
      </c>
      <c r="I60" s="222"/>
      <c r="K60" s="243"/>
    </row>
    <row r="61" spans="1:11" s="96" customFormat="1" ht="23.25" customHeight="1">
      <c r="A61" s="223" t="s">
        <v>232</v>
      </c>
      <c r="B61" s="223"/>
      <c r="C61" s="223"/>
      <c r="D61" s="223"/>
      <c r="E61" s="223"/>
      <c r="F61" s="223"/>
      <c r="G61" s="148" t="s">
        <v>130</v>
      </c>
      <c r="H61" s="224" t="s">
        <v>111</v>
      </c>
      <c r="I61" s="224"/>
      <c r="K61" s="236"/>
    </row>
    <row r="62" spans="1:11" s="96" customFormat="1" ht="6.75" hidden="1" customHeight="1">
      <c r="A62" s="149"/>
      <c r="B62" s="149"/>
      <c r="C62" s="149"/>
      <c r="D62" s="149"/>
      <c r="E62" s="149"/>
      <c r="F62" s="149"/>
      <c r="G62" s="149"/>
      <c r="H62" s="150"/>
      <c r="I62" s="150"/>
      <c r="K62" s="236"/>
    </row>
    <row r="63" spans="1:11" s="96" customFormat="1" ht="15" customHeight="1">
      <c r="A63" s="225" t="s">
        <v>147</v>
      </c>
      <c r="B63" s="225"/>
      <c r="C63" s="225"/>
      <c r="D63" s="225"/>
      <c r="E63" s="225"/>
      <c r="F63" s="225"/>
      <c r="G63" s="151" t="s">
        <v>233</v>
      </c>
      <c r="H63" s="226" t="s">
        <v>148</v>
      </c>
      <c r="I63" s="226"/>
      <c r="K63" s="236"/>
    </row>
    <row r="64" spans="1:11" s="96" customFormat="1" ht="12" customHeight="1">
      <c r="A64" s="219" t="s">
        <v>234</v>
      </c>
      <c r="B64" s="219"/>
      <c r="C64" s="219"/>
      <c r="D64" s="219"/>
      <c r="E64" s="219"/>
      <c r="F64" s="219"/>
      <c r="G64" s="152" t="s">
        <v>235</v>
      </c>
      <c r="H64" s="220" t="s">
        <v>111</v>
      </c>
      <c r="I64" s="220"/>
      <c r="K64" s="236"/>
    </row>
    <row r="65" spans="1:11">
      <c r="K65" s="243"/>
    </row>
    <row r="66" spans="1:11">
      <c r="K66" s="243"/>
    </row>
    <row r="67" spans="1:11" ht="12.75" customHeight="1">
      <c r="A67" s="94"/>
      <c r="B67" s="94"/>
      <c r="C67" s="94"/>
      <c r="D67" s="94"/>
      <c r="E67" s="42"/>
      <c r="F67" s="94"/>
      <c r="G67" s="94"/>
      <c r="H67" s="90"/>
      <c r="I67" s="94"/>
      <c r="J67" s="94"/>
      <c r="K67" s="42"/>
    </row>
  </sheetData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A10:I10"/>
    <mergeCell ref="A5:I5"/>
    <mergeCell ref="A6:I6"/>
    <mergeCell ref="A7:I7"/>
    <mergeCell ref="A8:I8"/>
    <mergeCell ref="A9:I9"/>
  </mergeCells>
  <pageMargins left="0.25" right="0.25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workbookViewId="0">
      <selection activeCell="O19" sqref="O19"/>
    </sheetView>
  </sheetViews>
  <sheetFormatPr defaultRowHeight="15"/>
  <cols>
    <col min="1" max="1" width="4" style="98" customWidth="1"/>
    <col min="2" max="2" width="25" style="95" customWidth="1"/>
    <col min="3" max="3" width="10.7109375" style="95" customWidth="1"/>
    <col min="4" max="4" width="12.85546875" style="95" customWidth="1"/>
    <col min="5" max="5" width="9.85546875" style="95" customWidth="1"/>
    <col min="6" max="6" width="9.28515625" style="95" customWidth="1"/>
    <col min="7" max="8" width="10" style="95" customWidth="1"/>
    <col min="9" max="9" width="12" style="95" customWidth="1"/>
    <col min="10" max="10" width="10.85546875" style="95" customWidth="1"/>
    <col min="11" max="11" width="8.85546875" style="95" customWidth="1"/>
    <col min="12" max="12" width="11" style="95" customWidth="1"/>
    <col min="13" max="13" width="10.42578125" style="95" customWidth="1"/>
    <col min="14" max="14" width="9.140625" style="95"/>
    <col min="15" max="15" width="54.42578125" style="95" customWidth="1"/>
    <col min="16" max="16" width="50.28515625" style="95" customWidth="1"/>
    <col min="17" max="18" width="9.140625" style="95"/>
    <col min="19" max="19" width="50.140625" style="95" customWidth="1"/>
    <col min="20" max="20" width="9.140625" style="95"/>
    <col min="21" max="21" width="50.85546875" style="95" customWidth="1"/>
    <col min="22" max="22" width="9.140625" style="95"/>
    <col min="23" max="23" width="49.7109375" style="95" customWidth="1"/>
    <col min="24" max="24" width="33.85546875" style="95" customWidth="1"/>
    <col min="25" max="16384" width="9.140625" style="95"/>
  </cols>
  <sheetData>
    <row r="1" spans="1:24">
      <c r="A1" s="123"/>
      <c r="B1" s="124" t="s">
        <v>236</v>
      </c>
      <c r="C1" s="124"/>
      <c r="D1" s="124"/>
      <c r="E1" s="124"/>
      <c r="F1" s="124"/>
      <c r="G1" s="124"/>
      <c r="H1" s="124"/>
      <c r="I1" s="125"/>
      <c r="J1" s="125"/>
      <c r="K1" s="125"/>
      <c r="L1" s="124"/>
      <c r="M1" s="124"/>
    </row>
    <row r="2" spans="1:24">
      <c r="A2" s="123"/>
      <c r="B2" s="124" t="s">
        <v>237</v>
      </c>
      <c r="C2" s="124"/>
      <c r="D2" s="124"/>
      <c r="E2" s="124"/>
      <c r="F2" s="124"/>
      <c r="G2" s="124"/>
      <c r="H2" s="124"/>
      <c r="I2" s="124" t="s">
        <v>238</v>
      </c>
      <c r="J2" s="124"/>
      <c r="K2" s="124"/>
      <c r="L2" s="124"/>
      <c r="M2" s="124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2.75" customHeight="1">
      <c r="A3" s="123"/>
      <c r="B3" s="124"/>
      <c r="C3" s="124"/>
      <c r="D3" s="124"/>
      <c r="E3" s="124"/>
      <c r="F3" s="124"/>
      <c r="G3" s="124"/>
      <c r="H3" s="124"/>
      <c r="I3" s="124" t="s">
        <v>239</v>
      </c>
      <c r="J3" s="124"/>
      <c r="K3" s="124"/>
      <c r="L3" s="124"/>
      <c r="M3" s="124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4.5" customHeight="1">
      <c r="A4" s="12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>
      <c r="A5" s="192" t="s">
        <v>240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O5" s="100"/>
      <c r="P5" s="100"/>
      <c r="Q5" s="100"/>
      <c r="R5" s="100"/>
      <c r="S5" s="100"/>
      <c r="T5" s="100"/>
      <c r="U5" s="100"/>
      <c r="V5" s="100"/>
      <c r="W5" s="100"/>
      <c r="X5" s="100"/>
    </row>
    <row r="6" spans="1:24" ht="8.25" customHeight="1">
      <c r="A6" s="192" t="s">
        <v>277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1:24" ht="8.25" hidden="1" customHeight="1">
      <c r="A7" s="123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4" ht="13.5" customHeight="1">
      <c r="A8" s="192" t="s">
        <v>241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O8" s="100"/>
      <c r="P8" s="100"/>
      <c r="Q8" s="100"/>
      <c r="R8" s="100"/>
      <c r="S8" s="100"/>
      <c r="T8" s="100"/>
      <c r="U8" s="100"/>
      <c r="V8" s="100"/>
      <c r="W8" s="100"/>
      <c r="X8" s="100"/>
    </row>
    <row r="9" spans="1:24" ht="9.75" hidden="1" customHeight="1">
      <c r="O9" s="100"/>
      <c r="P9" s="100"/>
      <c r="Q9" s="100"/>
      <c r="R9" s="100"/>
      <c r="S9" s="100"/>
      <c r="T9" s="100"/>
      <c r="U9" s="100"/>
      <c r="V9" s="100"/>
      <c r="W9" s="100"/>
      <c r="X9" s="100"/>
    </row>
    <row r="10" spans="1:24">
      <c r="A10" s="229" t="s">
        <v>2</v>
      </c>
      <c r="B10" s="229" t="s">
        <v>242</v>
      </c>
      <c r="C10" s="229" t="s">
        <v>243</v>
      </c>
      <c r="D10" s="229" t="s">
        <v>244</v>
      </c>
      <c r="E10" s="229"/>
      <c r="F10" s="229"/>
      <c r="G10" s="229"/>
      <c r="H10" s="229"/>
      <c r="I10" s="229"/>
      <c r="J10" s="230"/>
      <c r="K10" s="230"/>
      <c r="L10" s="229"/>
      <c r="M10" s="229" t="s">
        <v>245</v>
      </c>
      <c r="O10" s="227"/>
      <c r="P10" s="227"/>
      <c r="Q10" s="227"/>
      <c r="R10" s="227"/>
      <c r="S10" s="227"/>
      <c r="T10" s="227"/>
      <c r="U10" s="227"/>
      <c r="V10" s="227"/>
      <c r="W10" s="227"/>
      <c r="X10" s="227"/>
    </row>
    <row r="11" spans="1:24" ht="71.25" customHeight="1">
      <c r="A11" s="229"/>
      <c r="B11" s="229"/>
      <c r="C11" s="229"/>
      <c r="D11" s="111" t="s">
        <v>271</v>
      </c>
      <c r="E11" s="111" t="s">
        <v>246</v>
      </c>
      <c r="F11" s="111" t="s">
        <v>272</v>
      </c>
      <c r="G11" s="111" t="s">
        <v>247</v>
      </c>
      <c r="H11" s="111" t="s">
        <v>273</v>
      </c>
      <c r="I11" s="112" t="s">
        <v>248</v>
      </c>
      <c r="J11" s="111" t="s">
        <v>249</v>
      </c>
      <c r="K11" s="113" t="s">
        <v>250</v>
      </c>
      <c r="L11" s="114" t="s">
        <v>251</v>
      </c>
      <c r="M11" s="229"/>
      <c r="O11" s="227"/>
      <c r="P11" s="101"/>
      <c r="Q11" s="101"/>
      <c r="R11" s="101"/>
      <c r="S11" s="101"/>
      <c r="T11" s="101"/>
      <c r="U11" s="101"/>
      <c r="V11" s="101"/>
      <c r="W11" s="102"/>
      <c r="X11" s="102"/>
    </row>
    <row r="12" spans="1:24" ht="12" customHeight="1">
      <c r="A12" s="115">
        <v>1</v>
      </c>
      <c r="B12" s="115">
        <v>2</v>
      </c>
      <c r="C12" s="118">
        <v>3</v>
      </c>
      <c r="D12" s="118">
        <v>4</v>
      </c>
      <c r="E12" s="118">
        <v>5</v>
      </c>
      <c r="F12" s="118">
        <v>6</v>
      </c>
      <c r="G12" s="118">
        <v>7</v>
      </c>
      <c r="H12" s="118">
        <v>8</v>
      </c>
      <c r="I12" s="118">
        <v>9</v>
      </c>
      <c r="J12" s="118">
        <v>10</v>
      </c>
      <c r="K12" s="119" t="s">
        <v>252</v>
      </c>
      <c r="L12" s="118">
        <v>12</v>
      </c>
      <c r="M12" s="118">
        <v>13</v>
      </c>
      <c r="O12" s="103"/>
      <c r="P12" s="103"/>
      <c r="Q12" s="103"/>
      <c r="R12" s="103"/>
      <c r="S12" s="103"/>
      <c r="T12" s="103"/>
      <c r="U12" s="103"/>
      <c r="V12" s="103"/>
      <c r="W12" s="104"/>
      <c r="X12" s="103"/>
    </row>
    <row r="13" spans="1:24" ht="52.5">
      <c r="A13" s="111" t="s">
        <v>253</v>
      </c>
      <c r="B13" s="116" t="s">
        <v>254</v>
      </c>
      <c r="C13" s="120">
        <f t="shared" ref="C13:L13" si="0">SUM(C14:C15)</f>
        <v>2514.75</v>
      </c>
      <c r="D13" s="120">
        <f t="shared" si="0"/>
        <v>20649.88</v>
      </c>
      <c r="E13" s="120">
        <f t="shared" si="0"/>
        <v>0</v>
      </c>
      <c r="F13" s="120">
        <f t="shared" si="0"/>
        <v>0</v>
      </c>
      <c r="G13" s="120">
        <f t="shared" si="0"/>
        <v>0</v>
      </c>
      <c r="H13" s="120">
        <f t="shared" si="0"/>
        <v>0</v>
      </c>
      <c r="I13" s="120">
        <f t="shared" si="0"/>
        <v>-20848.14</v>
      </c>
      <c r="J13" s="120">
        <f t="shared" si="0"/>
        <v>0</v>
      </c>
      <c r="K13" s="120">
        <f t="shared" si="0"/>
        <v>0</v>
      </c>
      <c r="L13" s="120">
        <f t="shared" si="0"/>
        <v>0</v>
      </c>
      <c r="M13" s="120">
        <f t="shared" ref="M13:M25" si="1">SUM(C13:L13)</f>
        <v>2316.4900000000016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>
      <c r="A14" s="115" t="s">
        <v>255</v>
      </c>
      <c r="B14" s="117" t="s">
        <v>256</v>
      </c>
      <c r="C14" s="121">
        <v>2514.75</v>
      </c>
      <c r="D14" s="121"/>
      <c r="E14" s="121">
        <v>12.26</v>
      </c>
      <c r="F14" s="121"/>
      <c r="G14" s="121"/>
      <c r="H14" s="121"/>
      <c r="I14" s="121">
        <v>-210.51999999999998</v>
      </c>
      <c r="J14" s="121"/>
      <c r="K14" s="121"/>
      <c r="L14" s="121"/>
      <c r="M14" s="120">
        <f t="shared" si="1"/>
        <v>2316.4900000000002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7"/>
    </row>
    <row r="15" spans="1:24">
      <c r="A15" s="115" t="s">
        <v>257</v>
      </c>
      <c r="B15" s="117" t="s">
        <v>258</v>
      </c>
      <c r="C15" s="121"/>
      <c r="D15" s="121">
        <v>20649.88</v>
      </c>
      <c r="E15" s="121">
        <v>-12.26</v>
      </c>
      <c r="F15" s="121"/>
      <c r="G15" s="121"/>
      <c r="H15" s="121"/>
      <c r="I15" s="121">
        <v>-20637.62</v>
      </c>
      <c r="J15" s="121"/>
      <c r="K15" s="121"/>
      <c r="L15" s="121"/>
      <c r="M15" s="120">
        <f t="shared" si="1"/>
        <v>0</v>
      </c>
      <c r="O15" s="106"/>
      <c r="P15" s="106"/>
      <c r="Q15" s="106"/>
      <c r="R15" s="106"/>
      <c r="S15" s="106"/>
      <c r="T15" s="106"/>
      <c r="U15" s="106"/>
      <c r="V15" s="106"/>
      <c r="W15" s="106"/>
      <c r="X15" s="107"/>
    </row>
    <row r="16" spans="1:24" ht="63">
      <c r="A16" s="111" t="s">
        <v>259</v>
      </c>
      <c r="B16" s="116" t="s">
        <v>260</v>
      </c>
      <c r="C16" s="120">
        <f t="shared" ref="C16:L16" si="2">SUM(C17:C18)</f>
        <v>270438.37</v>
      </c>
      <c r="D16" s="120">
        <f t="shared" si="2"/>
        <v>47644.560000000005</v>
      </c>
      <c r="E16" s="120">
        <f t="shared" si="2"/>
        <v>0</v>
      </c>
      <c r="F16" s="120">
        <f t="shared" si="2"/>
        <v>0</v>
      </c>
      <c r="G16" s="120">
        <f t="shared" si="2"/>
        <v>0</v>
      </c>
      <c r="H16" s="120">
        <f t="shared" si="2"/>
        <v>0</v>
      </c>
      <c r="I16" s="120">
        <f t="shared" si="2"/>
        <v>-50191.479999999996</v>
      </c>
      <c r="J16" s="120">
        <f t="shared" si="2"/>
        <v>0</v>
      </c>
      <c r="K16" s="120">
        <f t="shared" si="2"/>
        <v>0</v>
      </c>
      <c r="L16" s="120">
        <f t="shared" si="2"/>
        <v>0</v>
      </c>
      <c r="M16" s="120">
        <f t="shared" si="1"/>
        <v>267891.45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8"/>
    </row>
    <row r="17" spans="1:25" ht="12.75" customHeight="1">
      <c r="A17" s="115" t="s">
        <v>274</v>
      </c>
      <c r="B17" s="117" t="s">
        <v>256</v>
      </c>
      <c r="C17" s="121">
        <v>270325.61</v>
      </c>
      <c r="D17" s="121">
        <v>786.91</v>
      </c>
      <c r="E17" s="121"/>
      <c r="F17" s="121"/>
      <c r="G17" s="121"/>
      <c r="H17" s="121"/>
      <c r="I17" s="121">
        <v>-3305.67</v>
      </c>
      <c r="J17" s="121"/>
      <c r="K17" s="121"/>
      <c r="L17" s="121"/>
      <c r="M17" s="120">
        <f t="shared" si="1"/>
        <v>267806.84999999998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7"/>
    </row>
    <row r="18" spans="1:25" ht="13.5" customHeight="1">
      <c r="A18" s="115" t="s">
        <v>275</v>
      </c>
      <c r="B18" s="117" t="s">
        <v>258</v>
      </c>
      <c r="C18" s="121">
        <v>112.76</v>
      </c>
      <c r="D18" s="121">
        <v>46857.65</v>
      </c>
      <c r="E18" s="121"/>
      <c r="F18" s="121"/>
      <c r="G18" s="121"/>
      <c r="H18" s="121"/>
      <c r="I18" s="121">
        <v>-46885.81</v>
      </c>
      <c r="J18" s="121"/>
      <c r="K18" s="121"/>
      <c r="L18" s="121"/>
      <c r="M18" s="120">
        <f t="shared" si="1"/>
        <v>84.600000000005821</v>
      </c>
      <c r="O18" s="106"/>
      <c r="P18" s="106"/>
      <c r="Q18" s="106"/>
      <c r="R18" s="106"/>
      <c r="S18" s="106"/>
      <c r="T18" s="106"/>
      <c r="U18" s="106"/>
      <c r="V18" s="106"/>
      <c r="W18" s="106"/>
      <c r="X18" s="107"/>
    </row>
    <row r="19" spans="1:25" ht="84">
      <c r="A19" s="111" t="s">
        <v>261</v>
      </c>
      <c r="B19" s="116" t="s">
        <v>262</v>
      </c>
      <c r="C19" s="120">
        <f t="shared" ref="C19:L19" si="3">SUM(C20:C21)</f>
        <v>0</v>
      </c>
      <c r="D19" s="120">
        <f t="shared" si="3"/>
        <v>0</v>
      </c>
      <c r="E19" s="120">
        <f t="shared" si="3"/>
        <v>0</v>
      </c>
      <c r="F19" s="120">
        <f t="shared" si="3"/>
        <v>0</v>
      </c>
      <c r="G19" s="120">
        <f t="shared" si="3"/>
        <v>0</v>
      </c>
      <c r="H19" s="120">
        <f t="shared" si="3"/>
        <v>0</v>
      </c>
      <c r="I19" s="120">
        <f t="shared" si="3"/>
        <v>0</v>
      </c>
      <c r="J19" s="120">
        <f>SUM(J20:J21)</f>
        <v>0</v>
      </c>
      <c r="K19" s="120">
        <f t="shared" si="3"/>
        <v>0</v>
      </c>
      <c r="L19" s="120">
        <f t="shared" si="3"/>
        <v>0</v>
      </c>
      <c r="M19" s="120">
        <f t="shared" si="1"/>
        <v>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8"/>
    </row>
    <row r="20" spans="1:25">
      <c r="A20" s="115" t="s">
        <v>263</v>
      </c>
      <c r="B20" s="117" t="s">
        <v>256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0">
        <f t="shared" si="1"/>
        <v>0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7"/>
    </row>
    <row r="21" spans="1:25">
      <c r="A21" s="115" t="s">
        <v>276</v>
      </c>
      <c r="B21" s="117" t="s">
        <v>258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0">
        <f t="shared" si="1"/>
        <v>0</v>
      </c>
      <c r="O21" s="106"/>
      <c r="P21" s="106"/>
      <c r="Q21" s="106"/>
      <c r="R21" s="106"/>
      <c r="S21" s="106"/>
      <c r="T21" s="106"/>
      <c r="U21" s="106"/>
      <c r="V21" s="106"/>
      <c r="W21" s="106"/>
      <c r="X21" s="107"/>
    </row>
    <row r="22" spans="1:25">
      <c r="A22" s="111" t="s">
        <v>264</v>
      </c>
      <c r="B22" s="116" t="s">
        <v>265</v>
      </c>
      <c r="C22" s="120">
        <f t="shared" ref="C22:L22" si="4">SUM(C23:C24)</f>
        <v>3319.9900000000002</v>
      </c>
      <c r="D22" s="120">
        <f t="shared" si="4"/>
        <v>94.039999999999992</v>
      </c>
      <c r="E22" s="120">
        <f>SUM(E23:E24)</f>
        <v>0</v>
      </c>
      <c r="F22" s="120">
        <f t="shared" si="4"/>
        <v>207.04</v>
      </c>
      <c r="G22" s="120">
        <f t="shared" si="4"/>
        <v>0</v>
      </c>
      <c r="H22" s="120">
        <f t="shared" si="4"/>
        <v>0</v>
      </c>
      <c r="I22" s="120">
        <f t="shared" si="4"/>
        <v>-407.39</v>
      </c>
      <c r="J22" s="120">
        <f>SUM(J23:J24)</f>
        <v>0</v>
      </c>
      <c r="K22" s="120">
        <f t="shared" si="4"/>
        <v>0</v>
      </c>
      <c r="L22" s="120">
        <f t="shared" si="4"/>
        <v>0</v>
      </c>
      <c r="M22" s="120">
        <f t="shared" si="1"/>
        <v>3213.6800000000003</v>
      </c>
      <c r="O22" s="105"/>
      <c r="P22" s="105"/>
      <c r="Q22" s="105"/>
      <c r="R22" s="105"/>
      <c r="S22" s="105"/>
      <c r="T22" s="105"/>
      <c r="U22" s="105"/>
      <c r="V22" s="105"/>
      <c r="W22" s="105"/>
      <c r="X22" s="108"/>
    </row>
    <row r="23" spans="1:25">
      <c r="A23" s="115" t="s">
        <v>266</v>
      </c>
      <c r="B23" s="117" t="s">
        <v>256</v>
      </c>
      <c r="C23" s="121">
        <v>3319.9900000000002</v>
      </c>
      <c r="D23" s="121">
        <v>94.039999999999992</v>
      </c>
      <c r="E23" s="121"/>
      <c r="F23" s="121">
        <v>207.04</v>
      </c>
      <c r="G23" s="121"/>
      <c r="H23" s="121"/>
      <c r="I23" s="121">
        <v>-407.39</v>
      </c>
      <c r="J23" s="121"/>
      <c r="K23" s="121"/>
      <c r="L23" s="121"/>
      <c r="M23" s="120">
        <f t="shared" si="1"/>
        <v>3213.6800000000003</v>
      </c>
      <c r="O23" s="106"/>
      <c r="P23" s="106"/>
      <c r="Q23" s="106"/>
      <c r="R23" s="106"/>
      <c r="S23" s="106"/>
      <c r="T23" s="106"/>
      <c r="U23" s="106"/>
      <c r="V23" s="106"/>
      <c r="W23" s="106"/>
      <c r="X23" s="107"/>
    </row>
    <row r="24" spans="1:25">
      <c r="A24" s="115" t="s">
        <v>267</v>
      </c>
      <c r="B24" s="117" t="s">
        <v>258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0">
        <f t="shared" si="1"/>
        <v>0</v>
      </c>
      <c r="O24" s="106"/>
      <c r="P24" s="106"/>
      <c r="Q24" s="106"/>
      <c r="R24" s="106"/>
      <c r="S24" s="106"/>
      <c r="T24" s="106"/>
      <c r="U24" s="106"/>
      <c r="V24" s="106"/>
      <c r="W24" s="106"/>
      <c r="X24" s="107"/>
    </row>
    <row r="25" spans="1:25">
      <c r="A25" s="111" t="s">
        <v>268</v>
      </c>
      <c r="B25" s="116" t="s">
        <v>269</v>
      </c>
      <c r="C25" s="122">
        <f t="shared" ref="C25:L25" si="5">SUM(C13,C16,C19,C22)</f>
        <v>276273.11</v>
      </c>
      <c r="D25" s="122">
        <f t="shared" si="5"/>
        <v>68388.479999999996</v>
      </c>
      <c r="E25" s="122">
        <f t="shared" si="5"/>
        <v>0</v>
      </c>
      <c r="F25" s="122">
        <f t="shared" si="5"/>
        <v>207.04</v>
      </c>
      <c r="G25" s="122">
        <f t="shared" si="5"/>
        <v>0</v>
      </c>
      <c r="H25" s="122">
        <f t="shared" si="5"/>
        <v>0</v>
      </c>
      <c r="I25" s="122">
        <f t="shared" si="5"/>
        <v>-71447.009999999995</v>
      </c>
      <c r="J25" s="122">
        <f t="shared" si="5"/>
        <v>0</v>
      </c>
      <c r="K25" s="122">
        <f t="shared" si="5"/>
        <v>0</v>
      </c>
      <c r="L25" s="122">
        <f t="shared" si="5"/>
        <v>0</v>
      </c>
      <c r="M25" s="122">
        <f t="shared" si="1"/>
        <v>273421.61999999994</v>
      </c>
      <c r="O25" s="105"/>
      <c r="P25" s="105"/>
      <c r="Q25" s="105"/>
      <c r="R25" s="105"/>
      <c r="S25" s="105"/>
      <c r="T25" s="105"/>
      <c r="U25" s="105"/>
      <c r="V25" s="105"/>
      <c r="W25" s="105"/>
      <c r="X25" s="109"/>
    </row>
    <row r="26" spans="1:25">
      <c r="A26" s="127" t="s">
        <v>270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00"/>
      <c r="P26" s="100"/>
      <c r="Q26" s="100"/>
      <c r="R26" s="100"/>
      <c r="S26" s="100"/>
      <c r="T26" s="100"/>
      <c r="U26" s="100"/>
      <c r="V26" s="100"/>
      <c r="W26" s="100"/>
      <c r="X26" s="100"/>
    </row>
    <row r="27" spans="1:25" customFormat="1" ht="12.75">
      <c r="A27" s="99"/>
      <c r="B27" s="99"/>
      <c r="C27" s="99"/>
      <c r="D27" s="99"/>
      <c r="E27" s="99"/>
      <c r="O27" s="110"/>
      <c r="P27" s="110"/>
      <c r="Q27" s="110"/>
      <c r="R27" s="110"/>
      <c r="S27" s="110"/>
      <c r="T27" s="110"/>
      <c r="U27" s="110"/>
      <c r="V27" s="110"/>
      <c r="W27" s="110"/>
      <c r="X27" s="110"/>
    </row>
    <row r="28" spans="1:25" customFormat="1" ht="12.75">
      <c r="A28" s="99"/>
      <c r="B28" s="99"/>
      <c r="C28" s="99"/>
      <c r="D28" s="99"/>
      <c r="E28" s="99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90"/>
    </row>
    <row r="29" spans="1:25" customFormat="1" ht="12.75" customHeight="1">
      <c r="A29" s="94"/>
      <c r="B29" s="94"/>
      <c r="C29" s="94"/>
      <c r="D29" s="94"/>
      <c r="E29" s="42"/>
      <c r="F29" s="94"/>
      <c r="G29" s="94"/>
      <c r="H29" s="94"/>
      <c r="I29" s="94"/>
      <c r="J29" s="94"/>
      <c r="K29" s="94"/>
      <c r="L29" s="94"/>
      <c r="M29" s="94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90"/>
    </row>
  </sheetData>
  <mergeCells count="10">
    <mergeCell ref="O10:O11"/>
    <mergeCell ref="P10:X10"/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FBA 2017-03-31</vt:lpstr>
      <vt:lpstr>VRA 2017-03-31</vt:lpstr>
      <vt:lpstr>Finansavimo sumos pagal šaltinį</vt:lpstr>
      <vt:lpstr>'FBA 2017-03-31'!Print_Titles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2017-05-05T10:55:03Z</cp:lastPrinted>
  <dcterms:created xsi:type="dcterms:W3CDTF">2009-07-20T14:30:53Z</dcterms:created>
  <dcterms:modified xsi:type="dcterms:W3CDTF">2017-05-15T13:41:30Z</dcterms:modified>
</cp:coreProperties>
</file>