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 activeTab="2"/>
  </bookViews>
  <sheets>
    <sheet name="Finansinės būklės ataskaita" sheetId="4" r:id="rId1"/>
    <sheet name="Veiklos rezultatų ataskaita" sheetId="5" r:id="rId2"/>
    <sheet name="Lapas1" sheetId="6" r:id="rId3"/>
  </sheets>
  <definedNames>
    <definedName name="_xlnm.Print_Titles" localSheetId="0">'Finansinės būklės ataskaita'!$19:$19</definedName>
  </definedNames>
  <calcPr calcId="145621"/>
</workbook>
</file>

<file path=xl/calcChain.xml><?xml version="1.0" encoding="utf-8"?>
<calcChain xmlns="http://schemas.openxmlformats.org/spreadsheetml/2006/main">
  <c r="M21" i="6" l="1"/>
  <c r="M20" i="6"/>
  <c r="L19" i="6"/>
  <c r="K19" i="6"/>
  <c r="J19" i="6"/>
  <c r="I19" i="6"/>
  <c r="H19" i="6"/>
  <c r="G19" i="6"/>
  <c r="F19" i="6"/>
  <c r="E19" i="6"/>
  <c r="D19" i="6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K13" i="6"/>
  <c r="J13" i="6"/>
  <c r="I13" i="6"/>
  <c r="H13" i="6"/>
  <c r="G13" i="6"/>
  <c r="F13" i="6"/>
  <c r="E13" i="6"/>
  <c r="D13" i="6"/>
  <c r="C13" i="6"/>
  <c r="M12" i="6"/>
  <c r="M11" i="6"/>
  <c r="L10" i="6"/>
  <c r="K10" i="6"/>
  <c r="J10" i="6"/>
  <c r="J22" i="6" s="1"/>
  <c r="I10" i="6"/>
  <c r="H10" i="6"/>
  <c r="H22" i="6" s="1"/>
  <c r="G10" i="6"/>
  <c r="F22" i="6"/>
  <c r="E10" i="6"/>
  <c r="D10" i="6"/>
  <c r="C10" i="6"/>
  <c r="G22" i="6" l="1"/>
  <c r="K22" i="6"/>
  <c r="D22" i="6"/>
  <c r="L22" i="6"/>
  <c r="M16" i="6"/>
  <c r="E22" i="6"/>
  <c r="I22" i="6"/>
  <c r="M13" i="6"/>
  <c r="M10" i="6"/>
  <c r="M19" i="6"/>
  <c r="C22" i="6"/>
  <c r="H46" i="5"/>
  <c r="G46" i="5"/>
  <c r="H30" i="5"/>
  <c r="G30" i="5"/>
  <c r="H27" i="5"/>
  <c r="G27" i="5"/>
  <c r="H21" i="5"/>
  <c r="G21" i="5"/>
  <c r="M22" i="6" l="1"/>
  <c r="G20" i="5"/>
  <c r="G45" i="5" s="1"/>
  <c r="G53" i="5" s="1"/>
  <c r="G55" i="5" s="1"/>
  <c r="H20" i="5"/>
  <c r="H45" i="5" s="1"/>
  <c r="H53" i="5" s="1"/>
  <c r="H55" i="5" s="1"/>
  <c r="G42" i="4"/>
  <c r="G49" i="4"/>
  <c r="G21" i="4"/>
  <c r="G27" i="4"/>
  <c r="F21" i="4"/>
  <c r="F27" i="4"/>
  <c r="F42" i="4"/>
  <c r="F41" i="4" s="1"/>
  <c r="F49" i="4"/>
  <c r="G59" i="4"/>
  <c r="G65" i="4"/>
  <c r="G75" i="4"/>
  <c r="G69" i="4" s="1"/>
  <c r="G86" i="4"/>
  <c r="G90" i="4"/>
  <c r="G84" i="4" s="1"/>
  <c r="F59" i="4"/>
  <c r="F65" i="4"/>
  <c r="F75" i="4"/>
  <c r="F69" i="4" s="1"/>
  <c r="F86" i="4"/>
  <c r="F90" i="4"/>
  <c r="F64" i="4" l="1"/>
  <c r="G41" i="4"/>
  <c r="G20" i="4"/>
  <c r="G64" i="4"/>
  <c r="G94" i="4" s="1"/>
  <c r="F84" i="4"/>
  <c r="F94" i="4" s="1"/>
  <c r="F20" i="4"/>
  <c r="F58" i="4" s="1"/>
  <c r="G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1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1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1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1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1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1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1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1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1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1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<sst xmlns="http://schemas.openxmlformats.org/spreadsheetml/2006/main" count="340" uniqueCount="267">
  <si>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</si>
  <si>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</si>
  <si>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</si>
  <si>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</si>
  <si>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</si>
  <si>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</si>
  <si>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</si>
  <si>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</si>
  <si>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</si>
  <si>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</si>
  <si>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</si>
  <si>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</si>
  <si>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</si>
  <si>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</si>
  <si>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</si>
  <si>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</si>
  <si>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</si>
  <si>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</si>
  <si>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</si>
  <si>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</si>
  <si>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</si>
  <si>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</si>
  <si>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</si>
  <si>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</si>
  <si>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</si>
  <si>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</si>
  <si>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</si>
  <si>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</si>
  <si>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</si>
  <si>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</si>
  <si>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</si>
  <si>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</si>
  <si>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</si>
  <si>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</si>
  <si>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</si>
  <si>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</si>
  <si>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</si>
  <si>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</si>
  <si>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</si>
  <si>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</si>
  <si>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</si>
  <si>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</si>
  <si>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</si>
  <si>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</si>
  <si>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</si>
  <si>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</si>
  <si>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</si>
  <si>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</si>
  <si>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</si>
  <si>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</si>
  <si>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</si>
  <si>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</si>
  <si>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</si>
  <si>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</si>
  <si>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</si>
  <si>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</si>
  <si>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</si>
  <si>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</si>
  <si>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</si>
  <si>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</si>
  <si>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</si>
  <si>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</si>
  <si>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</si>
  <si>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</si>
  <si>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</si>
  <si>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</si>
  <si>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</si>
  <si>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</si>
  <si>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</si>
  <si>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</si>
  <si>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</si>
  <si>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</si>
  <si>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</si>
  <si>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</si>
  <si>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</si>
  <si>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</si>
  <si>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</si>
  <si>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</si>
  <si>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</si>
  <si>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</si>
  <si>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</si>
  <si>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</si>
  <si>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</si>
  <si>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</si>
  <si>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</si>
  <si>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</si>
  <si>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</si>
  <si>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</si>
  <si>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</si>
  <si>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</si>
  <si>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</si>
  <si>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</si>
  <si>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</si>
  <si>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</si>
  <si>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</si>
  <si>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</si>
  <si>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</si>
  <si>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</si>
  <si>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</si>
  <si>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</si>
  <si>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</si>
  <si>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</si>
  <si>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</si>
  <si>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</si>
  <si>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</si>
  <si>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</si>
  <si>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</si>
  <si>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</si>
  <si>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</si>
  <si>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</si>
  <si>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</si>
  <si>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</si>
  <si>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</si>
  <si>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</si>
  <si>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</si>
  <si>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</si>
  <si>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</si>
  <si>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</si>
  <si>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</si>
  <si>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</si>
  <si>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</si>
  <si>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</si>
  <si>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</si>
  <si>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</si>
  <si>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</si>
  <si>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</si>
  <si>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</si>
  <si>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</si>
  <si>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</si>
  <si>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</si>
  <si>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</si>
  <si>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</si>
  <si>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Klaipėdos raj. Vėžaičių lopšelis - darželis</t>
  </si>
  <si>
    <t>PAGAL  2015.03.31 D. DUOMENIS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</si>
  <si>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</si>
  <si>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</si>
  <si>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</si>
  <si>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</si>
  <si>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</si>
  <si>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</si>
  <si>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</si>
  <si>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</si>
  <si>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</si>
  <si>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</si>
  <si>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</si>
  <si>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</si>
  <si>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</si>
  <si>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</si>
  <si>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</si>
  <si>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</si>
  <si>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</si>
  <si>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</si>
  <si>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</si>
  <si>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</si>
  <si>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</si>
  <si>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</si>
  <si>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</si>
  <si>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</si>
  <si>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</si>
  <si>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</si>
  <si>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</si>
  <si>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</si>
  <si>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</si>
  <si>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</si>
  <si>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</si>
  <si>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</si>
  <si>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</si>
  <si>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</si>
  <si>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</si>
  <si>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</si>
  <si>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</si>
  <si>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</si>
  <si>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</si>
  <si>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</si>
  <si>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</si>
  <si>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</si>
  <si>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</si>
  <si>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</si>
  <si>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</si>
  <si>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</si>
  <si>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</si>
  <si>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</si>
  <si>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</si>
  <si>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</si>
  <si>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</si>
  <si>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</si>
  <si>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</si>
  <si>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</si>
  <si>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</si>
  <si>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</si>
  <si>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</si>
  <si>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</si>
  <si>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</si>
  <si>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</si>
  <si>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</si>
  <si>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</si>
  <si>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</si>
  <si>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</si>
  <si>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</si>
  <si>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</si>
  <si>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</si>
  <si>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</si>
  <si>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</si>
  <si>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</si>
  <si>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</si>
  <si>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</si>
  <si>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</si>
  <si>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</si>
  <si>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</si>
  <si>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</si>
  <si>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</si>
  <si>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</si>
  <si>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</si>
  <si>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</si>
  <si>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</si>
  <si>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</si>
  <si>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</si>
  <si>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</si>
  <si>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</si>
  <si>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</si>
  <si>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</si>
  <si>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</si>
  <si>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</si>
  <si>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</si>
  <si>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</si>
  <si>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</si>
  <si>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</si>
  <si>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</si>
  <si>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</si>
  <si>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</si>
  <si>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</si>
  <si>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</si>
  <si>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</si>
  <si>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</si>
  <si>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</si>
  <si>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</si>
  <si>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</si>
  <si>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</si>
  <si>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</si>
  <si>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</si>
  <si>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</si>
  <si>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</si>
  <si>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Neatlygintinai gautas turtas</t>
  </si>
  <si>
    <t>Finansavimo sumų sumažėjimas dėl turto pardavimo</t>
  </si>
  <si>
    <t>P21</t>
  </si>
  <si>
    <t>P22</t>
  </si>
  <si>
    <t>Direktorė</t>
  </si>
  <si>
    <t>Gėnia Anužienė</t>
  </si>
  <si>
    <t>Vaida Žilienė</t>
  </si>
  <si>
    <t>įm. Kodas 191793398, Liepų g1, Vėžaičiai, Klaipėdos r.</t>
  </si>
  <si>
    <t>P02</t>
  </si>
  <si>
    <t>P04</t>
  </si>
  <si>
    <t>P08</t>
  </si>
  <si>
    <t>P10</t>
  </si>
  <si>
    <t>P11</t>
  </si>
  <si>
    <t>P12</t>
  </si>
  <si>
    <t>P17</t>
  </si>
  <si>
    <t>P18</t>
  </si>
  <si>
    <t>Vyr. buhalterė</t>
  </si>
  <si>
    <t>finansinių ataskaitų aiškinamajame rašte forma)</t>
  </si>
  <si>
    <t>Vėžaičių lopšelis-darželis</t>
  </si>
  <si>
    <t>įm. Kodas 191793398, Liepų g. 1, Vėžaičiai, Klaipėdos r.</t>
  </si>
  <si>
    <t>Pateikimo valiuta ir tikslumas: eurais arba tūkstančiais eurų</t>
  </si>
  <si>
    <t xml:space="preserve">2015-05-04  Nr. 29 </t>
  </si>
  <si>
    <r>
      <t xml:space="preserve">Pateikimo valiuta ir tikslumas: eurais </t>
    </r>
    <r>
      <rPr>
        <i/>
        <sz val="10"/>
        <rFont val="TimesNewRoman,Bold"/>
        <charset val="186"/>
      </rPr>
      <t>arba tūkstančiais eurų</t>
    </r>
  </si>
  <si>
    <t>2015-05-04 Nr.     30</t>
  </si>
  <si>
    <t>įm kodas 191793398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</si>
</sst>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indexed="81"/>
      <name val="Tahoma"/>
      <charset val="1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  <font>
      <i/>
      <sz val="10"/>
      <name val="TimesNewRoman,Bold"/>
      <charset val="186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b/>
      <sz val="6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7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100" workbookViewId="0">
      <selection activeCell="A17" sqref="A17:G17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73" t="s">
        <v>94</v>
      </c>
      <c r="F2" s="174"/>
      <c r="G2" s="174"/>
    </row>
    <row r="3" spans="1:7">
      <c r="E3" s="175" t="s">
        <v>112</v>
      </c>
      <c r="F3" s="176"/>
      <c r="G3" s="176"/>
    </row>
    <row r="5" spans="1:7">
      <c r="A5" s="165" t="s">
        <v>93</v>
      </c>
      <c r="B5" s="166"/>
      <c r="C5" s="166"/>
      <c r="D5" s="166"/>
      <c r="E5" s="166"/>
      <c r="F5" s="162"/>
      <c r="G5" s="162"/>
    </row>
    <row r="6" spans="1:7">
      <c r="A6" s="180"/>
      <c r="B6" s="180"/>
      <c r="C6" s="180"/>
      <c r="D6" s="180"/>
      <c r="E6" s="180"/>
      <c r="F6" s="180"/>
      <c r="G6" s="180"/>
    </row>
    <row r="7" spans="1:7">
      <c r="A7" s="177" t="s">
        <v>132</v>
      </c>
      <c r="B7" s="178"/>
      <c r="C7" s="178"/>
      <c r="D7" s="178"/>
      <c r="E7" s="178"/>
      <c r="F7" s="179"/>
      <c r="G7" s="179"/>
    </row>
    <row r="8" spans="1:7">
      <c r="A8" s="148" t="s">
        <v>113</v>
      </c>
      <c r="B8" s="147"/>
      <c r="C8" s="147"/>
      <c r="D8" s="147"/>
      <c r="E8" s="147"/>
      <c r="F8" s="162"/>
      <c r="G8" s="162"/>
    </row>
    <row r="9" spans="1:7" ht="12.75" customHeight="1">
      <c r="A9" s="148" t="s">
        <v>261</v>
      </c>
      <c r="B9" s="147"/>
      <c r="C9" s="147"/>
      <c r="D9" s="147"/>
      <c r="E9" s="147"/>
      <c r="F9" s="162"/>
      <c r="G9" s="162"/>
    </row>
    <row r="10" spans="1:7">
      <c r="A10" s="142" t="s">
        <v>114</v>
      </c>
      <c r="B10" s="141"/>
      <c r="C10" s="141"/>
      <c r="D10" s="141"/>
      <c r="E10" s="141"/>
      <c r="F10" s="164"/>
      <c r="G10" s="164"/>
    </row>
    <row r="11" spans="1:7">
      <c r="A11" s="164"/>
      <c r="B11" s="164"/>
      <c r="C11" s="164"/>
      <c r="D11" s="164"/>
      <c r="E11" s="164"/>
      <c r="F11" s="164"/>
      <c r="G11" s="164"/>
    </row>
    <row r="12" spans="1:7">
      <c r="A12" s="163"/>
      <c r="B12" s="162"/>
      <c r="C12" s="162"/>
      <c r="D12" s="162"/>
      <c r="E12" s="162"/>
    </row>
    <row r="13" spans="1:7">
      <c r="A13" s="165" t="s">
        <v>0</v>
      </c>
      <c r="B13" s="166"/>
      <c r="C13" s="166"/>
      <c r="D13" s="166"/>
      <c r="E13" s="166"/>
      <c r="F13" s="167"/>
      <c r="G13" s="167"/>
    </row>
    <row r="14" spans="1:7">
      <c r="A14" s="165" t="s">
        <v>133</v>
      </c>
      <c r="B14" s="166"/>
      <c r="C14" s="166"/>
      <c r="D14" s="166"/>
      <c r="E14" s="166"/>
      <c r="F14" s="167"/>
      <c r="G14" s="167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8" t="s">
        <v>263</v>
      </c>
      <c r="B16" s="169"/>
      <c r="C16" s="169"/>
      <c r="D16" s="169"/>
      <c r="E16" s="169"/>
      <c r="F16" s="170"/>
      <c r="G16" s="170"/>
    </row>
    <row r="17" spans="1:7">
      <c r="A17" s="148" t="s">
        <v>1</v>
      </c>
      <c r="B17" s="148"/>
      <c r="C17" s="148"/>
      <c r="D17" s="148"/>
      <c r="E17" s="148"/>
      <c r="F17" s="171"/>
      <c r="G17" s="171"/>
    </row>
    <row r="18" spans="1:7" ht="12.75" customHeight="1">
      <c r="A18" s="8"/>
      <c r="B18" s="9"/>
      <c r="C18" s="9"/>
      <c r="D18" s="172" t="s">
        <v>262</v>
      </c>
      <c r="E18" s="172"/>
      <c r="F18" s="172"/>
      <c r="G18" s="172"/>
    </row>
    <row r="19" spans="1:7" ht="67.5" customHeight="1">
      <c r="A19" s="3" t="s">
        <v>2</v>
      </c>
      <c r="B19" s="159" t="s">
        <v>3</v>
      </c>
      <c r="C19" s="160"/>
      <c r="D19" s="16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274442.37</v>
      </c>
      <c r="G20" s="87">
        <f>SUM(G21,G27,G38,G39)</f>
        <v>276730.86000000004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 t="s">
        <v>250</v>
      </c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251</v>
      </c>
      <c r="F27" s="88">
        <f>SUM(F28:F37)</f>
        <v>274442.37</v>
      </c>
      <c r="G27" s="88">
        <f>SUM(G28:G37)</f>
        <v>276730.86000000004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242588.81</v>
      </c>
      <c r="G29" s="88">
        <v>244007.45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24535.660000000003</v>
      </c>
      <c r="G30" s="88">
        <v>24842.95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1284.2000000000007</v>
      </c>
      <c r="G32" s="88">
        <v>1405.52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4117.3399999999992</v>
      </c>
      <c r="G35" s="88">
        <v>4474.04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1916.36</v>
      </c>
      <c r="G36" s="88">
        <v>2000.9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42462.090000000004</v>
      </c>
      <c r="G41" s="87">
        <f>SUM(G42,G48,G49,G56,G57)</f>
        <v>21508.960000000003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252</v>
      </c>
      <c r="F42" s="88">
        <f>SUM(F43:F47)</f>
        <v>498.65</v>
      </c>
      <c r="G42" s="88">
        <f>SUM(G43:G47)</f>
        <v>225.83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498.65</v>
      </c>
      <c r="G44" s="88">
        <v>225.83</v>
      </c>
    </row>
    <row r="45" spans="1:7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9" t="s">
        <v>103</v>
      </c>
      <c r="D47" s="15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253</v>
      </c>
      <c r="F49" s="88">
        <f>SUM(F50:F55)</f>
        <v>41788.47</v>
      </c>
      <c r="G49" s="88">
        <f>SUM(G50:G55)</f>
        <v>21092.16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9" t="s">
        <v>89</v>
      </c>
      <c r="D53" s="150"/>
      <c r="E53" s="85"/>
      <c r="F53" s="88">
        <v>3888.64</v>
      </c>
      <c r="G53" s="88">
        <v>3593.65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37899.83</v>
      </c>
      <c r="G54" s="88">
        <v>17498.509999999998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254</v>
      </c>
      <c r="F57" s="88">
        <v>174.97</v>
      </c>
      <c r="G57" s="88">
        <v>190.97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316904.46000000002</v>
      </c>
      <c r="G58" s="88">
        <f>SUM(G20,G40,G41)</f>
        <v>298239.82000000007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255</v>
      </c>
      <c r="F59" s="87">
        <f>SUM(F60:F63)</f>
        <v>274535.01</v>
      </c>
      <c r="G59" s="87">
        <f>SUM(G60:G63)</f>
        <v>276746.17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441.52000000000044</v>
      </c>
      <c r="G60" s="88">
        <v>572.38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271997.70999999996</v>
      </c>
      <c r="G61" s="88">
        <v>274058.56</v>
      </c>
    </row>
    <row r="62" spans="1:7" s="12" customFormat="1" ht="12.75" customHeight="1">
      <c r="A62" s="30" t="s">
        <v>36</v>
      </c>
      <c r="B62" s="151" t="s">
        <v>104</v>
      </c>
      <c r="C62" s="152"/>
      <c r="D62" s="153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2095.7800000000002</v>
      </c>
      <c r="G63" s="88">
        <v>2115.23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36297.560000000005</v>
      </c>
      <c r="G64" s="87">
        <f>SUM(G65,G69)</f>
        <v>17498.509999999998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256</v>
      </c>
      <c r="F69" s="88">
        <f>SUM(F70:F75,F78:F83)</f>
        <v>36297.560000000005</v>
      </c>
      <c r="G69" s="88">
        <f>SUM(G70:G75,G78:G83)</f>
        <v>17498.509999999998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6147.7</v>
      </c>
      <c r="G80" s="88">
        <v>3788.13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16439.480000000003</v>
      </c>
      <c r="G81" s="88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13710.38</v>
      </c>
      <c r="G82" s="88">
        <v>13710.38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257</v>
      </c>
      <c r="F84" s="87">
        <f>SUM(F85,F86,F89,F90)</f>
        <v>6071.8900000000094</v>
      </c>
      <c r="G84" s="87">
        <f>SUM(G85,G86,G89,G90)</f>
        <v>3995.12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6071.8900000000094</v>
      </c>
      <c r="G90" s="88">
        <f>SUM(G91,G92)</f>
        <v>3995.12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2076.7600000000093</v>
      </c>
      <c r="G91" s="88">
        <v>-243.34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3995.13</v>
      </c>
      <c r="G92" s="88">
        <v>4238.46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4" t="s">
        <v>120</v>
      </c>
      <c r="C94" s="155"/>
      <c r="D94" s="150"/>
      <c r="E94" s="30"/>
      <c r="F94" s="89">
        <f>SUM(F59,F64,F84,F93)</f>
        <v>316904.46000000002</v>
      </c>
      <c r="G94" s="89">
        <f>SUM(G59,G64,G84,G93)</f>
        <v>298239.8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7" t="s">
        <v>246</v>
      </c>
      <c r="B96" s="158"/>
      <c r="C96" s="158"/>
      <c r="D96" s="158"/>
      <c r="E96" s="91"/>
      <c r="F96" s="146" t="s">
        <v>247</v>
      </c>
      <c r="G96" s="147"/>
    </row>
    <row r="97" spans="1:8" s="12" customFormat="1" ht="12.75" customHeight="1">
      <c r="A97" s="156" t="s">
        <v>129</v>
      </c>
      <c r="B97" s="156"/>
      <c r="C97" s="156"/>
      <c r="D97" s="156"/>
      <c r="E97" s="42" t="s">
        <v>130</v>
      </c>
      <c r="F97" s="148" t="s">
        <v>111</v>
      </c>
      <c r="G97" s="14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44" t="s">
        <v>258</v>
      </c>
      <c r="B99" s="145"/>
      <c r="C99" s="145"/>
      <c r="D99" s="145"/>
      <c r="E99" s="92"/>
      <c r="F99" s="140" t="s">
        <v>248</v>
      </c>
      <c r="G99" s="141"/>
    </row>
    <row r="100" spans="1:8" s="12" customFormat="1" ht="12.75" customHeight="1">
      <c r="A100" s="143" t="s">
        <v>131</v>
      </c>
      <c r="B100" s="143"/>
      <c r="C100" s="143"/>
      <c r="D100" s="143"/>
      <c r="E100" s="61" t="s">
        <v>130</v>
      </c>
      <c r="F100" s="142" t="s">
        <v>111</v>
      </c>
      <c r="G100" s="142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4" workbookViewId="0">
      <selection activeCell="B52" sqref="B52:E52"/>
    </sheetView>
  </sheetViews>
  <sheetFormatPr defaultRowHeight="12.75"/>
  <cols>
    <col min="5" max="5" width="18" customWidth="1"/>
    <col min="6" max="6" width="10" customWidth="1"/>
    <col min="7" max="7" width="15" customWidth="1"/>
    <col min="8" max="8" width="14.28515625" customWidth="1"/>
  </cols>
  <sheetData>
    <row r="1" spans="1:8" ht="9.75" customHeight="1">
      <c r="A1" s="93"/>
      <c r="B1" s="93"/>
      <c r="C1" s="94"/>
      <c r="D1" s="93"/>
      <c r="E1" s="93"/>
      <c r="F1" s="118" t="s">
        <v>134</v>
      </c>
      <c r="G1" s="118"/>
      <c r="H1" s="118"/>
    </row>
    <row r="2" spans="1:8" ht="9.75" customHeight="1">
      <c r="A2" s="93"/>
      <c r="B2" s="93"/>
      <c r="C2" s="93"/>
      <c r="D2" s="93"/>
      <c r="E2" s="93"/>
      <c r="F2" s="118" t="s">
        <v>112</v>
      </c>
      <c r="G2" s="118"/>
      <c r="H2" s="118"/>
    </row>
    <row r="3" spans="1:8" ht="5.25" customHeight="1">
      <c r="A3" s="93"/>
      <c r="B3" s="93"/>
      <c r="C3" s="93"/>
      <c r="D3" s="93"/>
      <c r="E3" s="93"/>
      <c r="F3" s="93"/>
      <c r="G3" s="93"/>
      <c r="H3" s="93"/>
    </row>
    <row r="4" spans="1:8" ht="11.25" customHeight="1">
      <c r="A4" s="215" t="s">
        <v>135</v>
      </c>
      <c r="B4" s="207"/>
      <c r="C4" s="207"/>
      <c r="D4" s="207"/>
      <c r="E4" s="207"/>
      <c r="F4" s="207"/>
      <c r="G4" s="207"/>
      <c r="H4" s="207"/>
    </row>
    <row r="5" spans="1:8" ht="10.5" customHeight="1">
      <c r="A5" s="216" t="s">
        <v>136</v>
      </c>
      <c r="B5" s="207"/>
      <c r="C5" s="207"/>
      <c r="D5" s="207"/>
      <c r="E5" s="207"/>
      <c r="F5" s="207"/>
      <c r="G5" s="207"/>
      <c r="H5" s="207"/>
    </row>
    <row r="6" spans="1:8">
      <c r="A6" s="217" t="s">
        <v>132</v>
      </c>
      <c r="B6" s="218"/>
      <c r="C6" s="218"/>
      <c r="D6" s="218"/>
      <c r="E6" s="218"/>
      <c r="F6" s="218"/>
      <c r="G6" s="218"/>
      <c r="H6" s="218"/>
    </row>
    <row r="7" spans="1:8">
      <c r="A7" s="206" t="s">
        <v>137</v>
      </c>
      <c r="B7" s="207"/>
      <c r="C7" s="207"/>
      <c r="D7" s="207"/>
      <c r="E7" s="207"/>
      <c r="F7" s="207"/>
      <c r="G7" s="207"/>
      <c r="H7" s="207"/>
    </row>
    <row r="8" spans="1:8" ht="13.5" customHeight="1">
      <c r="A8" s="206" t="s">
        <v>249</v>
      </c>
      <c r="B8" s="207"/>
      <c r="C8" s="207"/>
      <c r="D8" s="207"/>
      <c r="E8" s="207"/>
      <c r="F8" s="207"/>
      <c r="G8" s="207"/>
      <c r="H8" s="207"/>
    </row>
    <row r="9" spans="1:8">
      <c r="A9" s="206" t="s">
        <v>138</v>
      </c>
      <c r="B9" s="207"/>
      <c r="C9" s="207"/>
      <c r="D9" s="207"/>
      <c r="E9" s="207"/>
      <c r="F9" s="207"/>
      <c r="G9" s="207"/>
      <c r="H9" s="207"/>
    </row>
    <row r="10" spans="1:8">
      <c r="A10" s="206" t="s">
        <v>139</v>
      </c>
      <c r="B10" s="207"/>
      <c r="C10" s="207"/>
      <c r="D10" s="207"/>
      <c r="E10" s="207"/>
      <c r="F10" s="207"/>
      <c r="G10" s="207"/>
      <c r="H10" s="207"/>
    </row>
    <row r="11" spans="1:8" ht="2.25" customHeight="1">
      <c r="A11" s="208"/>
      <c r="B11" s="207"/>
      <c r="C11" s="207"/>
      <c r="D11" s="207"/>
      <c r="E11" s="207"/>
      <c r="F11" s="207"/>
      <c r="G11" s="207"/>
      <c r="H11" s="207"/>
    </row>
    <row r="12" spans="1:8" ht="12" customHeight="1">
      <c r="A12" s="209" t="s">
        <v>140</v>
      </c>
      <c r="B12" s="210"/>
      <c r="C12" s="210"/>
      <c r="D12" s="210"/>
      <c r="E12" s="210"/>
      <c r="F12" s="210"/>
      <c r="G12" s="210"/>
      <c r="H12" s="210"/>
    </row>
    <row r="13" spans="1:8" ht="3.75" customHeight="1">
      <c r="A13" s="206"/>
      <c r="B13" s="207"/>
      <c r="C13" s="207"/>
      <c r="D13" s="207"/>
      <c r="E13" s="207"/>
      <c r="F13" s="207"/>
      <c r="G13" s="207"/>
      <c r="H13" s="207"/>
    </row>
    <row r="14" spans="1:8" ht="10.5" customHeight="1">
      <c r="A14" s="209" t="s">
        <v>133</v>
      </c>
      <c r="B14" s="210"/>
      <c r="C14" s="210"/>
      <c r="D14" s="210"/>
      <c r="E14" s="210"/>
      <c r="F14" s="210"/>
      <c r="G14" s="210"/>
      <c r="H14" s="210"/>
    </row>
    <row r="15" spans="1:8" ht="3" customHeight="1">
      <c r="A15" s="134"/>
      <c r="B15" s="135"/>
      <c r="C15" s="135"/>
      <c r="D15" s="135"/>
      <c r="E15" s="135"/>
      <c r="F15" s="135"/>
      <c r="G15" s="135"/>
      <c r="H15" s="135"/>
    </row>
    <row r="16" spans="1:8">
      <c r="A16" s="211" t="s">
        <v>265</v>
      </c>
      <c r="B16" s="207"/>
      <c r="C16" s="207"/>
      <c r="D16" s="207"/>
      <c r="E16" s="207"/>
      <c r="F16" s="207"/>
      <c r="G16" s="207"/>
      <c r="H16" s="207"/>
    </row>
    <row r="17" spans="1:8">
      <c r="A17" s="206" t="s">
        <v>1</v>
      </c>
      <c r="B17" s="207"/>
      <c r="C17" s="207"/>
      <c r="D17" s="207"/>
      <c r="E17" s="207"/>
      <c r="F17" s="207"/>
      <c r="G17" s="207"/>
      <c r="H17" s="207"/>
    </row>
    <row r="18" spans="1:8" ht="12" customHeight="1">
      <c r="A18" s="212" t="s">
        <v>264</v>
      </c>
      <c r="B18" s="207"/>
      <c r="C18" s="207"/>
      <c r="D18" s="207"/>
      <c r="E18" s="207"/>
      <c r="F18" s="207"/>
      <c r="G18" s="207"/>
      <c r="H18" s="207"/>
    </row>
    <row r="19" spans="1:8" ht="36" customHeight="1">
      <c r="A19" s="122" t="s">
        <v>2</v>
      </c>
      <c r="B19" s="213" t="s">
        <v>3</v>
      </c>
      <c r="C19" s="204"/>
      <c r="D19" s="204"/>
      <c r="E19" s="204"/>
      <c r="F19" s="122" t="s">
        <v>141</v>
      </c>
      <c r="G19" s="122" t="s">
        <v>142</v>
      </c>
      <c r="H19" s="122" t="s">
        <v>143</v>
      </c>
    </row>
    <row r="20" spans="1:8">
      <c r="A20" s="123" t="s">
        <v>7</v>
      </c>
      <c r="B20" s="205" t="s">
        <v>144</v>
      </c>
      <c r="C20" s="214"/>
      <c r="D20" s="214"/>
      <c r="E20" s="214"/>
      <c r="F20" s="124"/>
      <c r="G20" s="125">
        <f>SUM(G21,G26,G27)</f>
        <v>79175.169999999984</v>
      </c>
      <c r="H20" s="125">
        <f>SUM(H21,H26,H27)</f>
        <v>77305.34</v>
      </c>
    </row>
    <row r="21" spans="1:8">
      <c r="A21" s="126" t="s">
        <v>9</v>
      </c>
      <c r="B21" s="201" t="s">
        <v>145</v>
      </c>
      <c r="C21" s="201"/>
      <c r="D21" s="201"/>
      <c r="E21" s="201"/>
      <c r="F21" s="127"/>
      <c r="G21" s="128">
        <f>SUM(G22:G25)</f>
        <v>68926.599999999991</v>
      </c>
      <c r="H21" s="128">
        <f>SUM(H22:H25)</f>
        <v>67163.66</v>
      </c>
    </row>
    <row r="22" spans="1:8">
      <c r="A22" s="126" t="s">
        <v>146</v>
      </c>
      <c r="B22" s="201" t="s">
        <v>60</v>
      </c>
      <c r="C22" s="201"/>
      <c r="D22" s="201"/>
      <c r="E22" s="201"/>
      <c r="F22" s="127"/>
      <c r="G22" s="88">
        <v>22016.769999999997</v>
      </c>
      <c r="H22" s="88">
        <v>21268.5</v>
      </c>
    </row>
    <row r="23" spans="1:8">
      <c r="A23" s="126" t="s">
        <v>147</v>
      </c>
      <c r="B23" s="203" t="s">
        <v>148</v>
      </c>
      <c r="C23" s="203"/>
      <c r="D23" s="203"/>
      <c r="E23" s="203"/>
      <c r="F23" s="127"/>
      <c r="G23" s="88">
        <v>46014.38</v>
      </c>
      <c r="H23" s="88">
        <v>44959.97</v>
      </c>
    </row>
    <row r="24" spans="1:8">
      <c r="A24" s="126" t="s">
        <v>149</v>
      </c>
      <c r="B24" s="203" t="s">
        <v>150</v>
      </c>
      <c r="C24" s="203"/>
      <c r="D24" s="203"/>
      <c r="E24" s="203"/>
      <c r="F24" s="127"/>
      <c r="G24" s="88"/>
      <c r="H24" s="88"/>
    </row>
    <row r="25" spans="1:8">
      <c r="A25" s="126" t="s">
        <v>151</v>
      </c>
      <c r="B25" s="203" t="s">
        <v>152</v>
      </c>
      <c r="C25" s="203"/>
      <c r="D25" s="203"/>
      <c r="E25" s="203"/>
      <c r="F25" s="127"/>
      <c r="G25" s="88">
        <v>895.44999999999993</v>
      </c>
      <c r="H25" s="88">
        <v>935.19</v>
      </c>
    </row>
    <row r="26" spans="1:8">
      <c r="A26" s="126" t="s">
        <v>16</v>
      </c>
      <c r="B26" s="203" t="s">
        <v>153</v>
      </c>
      <c r="C26" s="203"/>
      <c r="D26" s="203"/>
      <c r="E26" s="203"/>
      <c r="F26" s="127"/>
      <c r="G26" s="128"/>
      <c r="H26" s="129"/>
    </row>
    <row r="27" spans="1:8">
      <c r="A27" s="126" t="s">
        <v>36</v>
      </c>
      <c r="B27" s="203" t="s">
        <v>154</v>
      </c>
      <c r="C27" s="203"/>
      <c r="D27" s="203"/>
      <c r="E27" s="203"/>
      <c r="F27" s="127" t="s">
        <v>244</v>
      </c>
      <c r="G27" s="128">
        <f>SUM(G28)+SUM(G29)</f>
        <v>10248.57</v>
      </c>
      <c r="H27" s="128">
        <f>SUM(H28)+SUM(H29)</f>
        <v>10141.68</v>
      </c>
    </row>
    <row r="28" spans="1:8">
      <c r="A28" s="126" t="s">
        <v>155</v>
      </c>
      <c r="B28" s="203" t="s">
        <v>156</v>
      </c>
      <c r="C28" s="203"/>
      <c r="D28" s="203"/>
      <c r="E28" s="203"/>
      <c r="F28" s="127"/>
      <c r="G28" s="88">
        <v>10248.57</v>
      </c>
      <c r="H28" s="88">
        <v>10141.68</v>
      </c>
    </row>
    <row r="29" spans="1:8">
      <c r="A29" s="126" t="s">
        <v>157</v>
      </c>
      <c r="B29" s="203" t="s">
        <v>158</v>
      </c>
      <c r="C29" s="203"/>
      <c r="D29" s="203"/>
      <c r="E29" s="203"/>
      <c r="F29" s="127"/>
      <c r="G29" s="88"/>
      <c r="H29" s="88"/>
    </row>
    <row r="30" spans="1:8">
      <c r="A30" s="123" t="s">
        <v>45</v>
      </c>
      <c r="B30" s="205" t="s">
        <v>159</v>
      </c>
      <c r="C30" s="205"/>
      <c r="D30" s="205"/>
      <c r="E30" s="205"/>
      <c r="F30" s="124" t="s">
        <v>245</v>
      </c>
      <c r="G30" s="125">
        <f>SUM(G31:G44)</f>
        <v>77098.41</v>
      </c>
      <c r="H30" s="125">
        <f>SUM(H31:H44)</f>
        <v>74873.849999999991</v>
      </c>
    </row>
    <row r="31" spans="1:8">
      <c r="A31" s="126" t="s">
        <v>9</v>
      </c>
      <c r="B31" s="203" t="s">
        <v>160</v>
      </c>
      <c r="C31" s="202"/>
      <c r="D31" s="202"/>
      <c r="E31" s="202"/>
      <c r="F31" s="127"/>
      <c r="G31" s="88">
        <v>54951.100000000006</v>
      </c>
      <c r="H31" s="88">
        <v>52400.17</v>
      </c>
    </row>
    <row r="32" spans="1:8">
      <c r="A32" s="126" t="s">
        <v>16</v>
      </c>
      <c r="B32" s="203" t="s">
        <v>161</v>
      </c>
      <c r="C32" s="202"/>
      <c r="D32" s="202"/>
      <c r="E32" s="202"/>
      <c r="F32" s="127"/>
      <c r="G32" s="88">
        <v>2288.4899999999998</v>
      </c>
      <c r="H32" s="88">
        <v>2153.02</v>
      </c>
    </row>
    <row r="33" spans="1:8">
      <c r="A33" s="126" t="s">
        <v>36</v>
      </c>
      <c r="B33" s="203" t="s">
        <v>162</v>
      </c>
      <c r="C33" s="202"/>
      <c r="D33" s="202"/>
      <c r="E33" s="202"/>
      <c r="F33" s="127"/>
      <c r="G33" s="88">
        <v>9424.5399999999991</v>
      </c>
      <c r="H33" s="88">
        <v>10667.19</v>
      </c>
    </row>
    <row r="34" spans="1:8">
      <c r="A34" s="126" t="s">
        <v>44</v>
      </c>
      <c r="B34" s="201" t="s">
        <v>163</v>
      </c>
      <c r="C34" s="202"/>
      <c r="D34" s="202"/>
      <c r="E34" s="202"/>
      <c r="F34" s="127"/>
      <c r="G34" s="88"/>
      <c r="H34" s="88"/>
    </row>
    <row r="35" spans="1:8">
      <c r="A35" s="126" t="s">
        <v>55</v>
      </c>
      <c r="B35" s="201" t="s">
        <v>164</v>
      </c>
      <c r="C35" s="202"/>
      <c r="D35" s="202"/>
      <c r="E35" s="202"/>
      <c r="F35" s="127"/>
      <c r="G35" s="88"/>
      <c r="H35" s="88"/>
    </row>
    <row r="36" spans="1:8">
      <c r="A36" s="126" t="s">
        <v>165</v>
      </c>
      <c r="B36" s="201" t="s">
        <v>166</v>
      </c>
      <c r="C36" s="202"/>
      <c r="D36" s="202"/>
      <c r="E36" s="202"/>
      <c r="F36" s="127"/>
      <c r="G36" s="88">
        <v>324.64</v>
      </c>
      <c r="H36" s="88">
        <v>286.41000000000003</v>
      </c>
    </row>
    <row r="37" spans="1:8">
      <c r="A37" s="126" t="s">
        <v>167</v>
      </c>
      <c r="B37" s="201" t="s">
        <v>168</v>
      </c>
      <c r="C37" s="202"/>
      <c r="D37" s="202"/>
      <c r="E37" s="202"/>
      <c r="F37" s="127"/>
      <c r="G37" s="88"/>
      <c r="H37" s="88"/>
    </row>
    <row r="38" spans="1:8">
      <c r="A38" s="126" t="s">
        <v>169</v>
      </c>
      <c r="B38" s="203" t="s">
        <v>170</v>
      </c>
      <c r="C38" s="202"/>
      <c r="D38" s="202"/>
      <c r="E38" s="202"/>
      <c r="F38" s="127"/>
      <c r="G38" s="88"/>
      <c r="H38" s="88"/>
    </row>
    <row r="39" spans="1:8">
      <c r="A39" s="126" t="s">
        <v>171</v>
      </c>
      <c r="B39" s="201" t="s">
        <v>172</v>
      </c>
      <c r="C39" s="202"/>
      <c r="D39" s="202"/>
      <c r="E39" s="202"/>
      <c r="F39" s="127"/>
      <c r="G39" s="88">
        <v>9308.0300000000007</v>
      </c>
      <c r="H39" s="88">
        <v>8522.02</v>
      </c>
    </row>
    <row r="40" spans="1:8">
      <c r="A40" s="126" t="s">
        <v>173</v>
      </c>
      <c r="B40" s="203" t="s">
        <v>174</v>
      </c>
      <c r="C40" s="204"/>
      <c r="D40" s="204"/>
      <c r="E40" s="204"/>
      <c r="F40" s="127"/>
      <c r="G40" s="88"/>
      <c r="H40" s="88"/>
    </row>
    <row r="41" spans="1:8">
      <c r="A41" s="126" t="s">
        <v>175</v>
      </c>
      <c r="B41" s="203" t="s">
        <v>176</v>
      </c>
      <c r="C41" s="202"/>
      <c r="D41" s="202"/>
      <c r="E41" s="202"/>
      <c r="F41" s="127"/>
      <c r="G41" s="88"/>
      <c r="H41" s="88"/>
    </row>
    <row r="42" spans="1:8">
      <c r="A42" s="126" t="s">
        <v>177</v>
      </c>
      <c r="B42" s="203" t="s">
        <v>178</v>
      </c>
      <c r="C42" s="202"/>
      <c r="D42" s="202"/>
      <c r="E42" s="202"/>
      <c r="F42" s="127"/>
      <c r="G42" s="88"/>
      <c r="H42" s="88"/>
    </row>
    <row r="43" spans="1:8">
      <c r="A43" s="126" t="s">
        <v>179</v>
      </c>
      <c r="B43" s="203" t="s">
        <v>180</v>
      </c>
      <c r="C43" s="202"/>
      <c r="D43" s="202"/>
      <c r="E43" s="202"/>
      <c r="F43" s="127"/>
      <c r="G43" s="88">
        <v>801.61</v>
      </c>
      <c r="H43" s="88">
        <v>845.04</v>
      </c>
    </row>
    <row r="44" spans="1:8">
      <c r="A44" s="126" t="s">
        <v>181</v>
      </c>
      <c r="B44" s="190" t="s">
        <v>182</v>
      </c>
      <c r="C44" s="191"/>
      <c r="D44" s="191"/>
      <c r="E44" s="192"/>
      <c r="F44" s="127"/>
      <c r="G44" s="88"/>
      <c r="H44" s="88"/>
    </row>
    <row r="45" spans="1:8">
      <c r="A45" s="130" t="s">
        <v>47</v>
      </c>
      <c r="B45" s="196" t="s">
        <v>183</v>
      </c>
      <c r="C45" s="194"/>
      <c r="D45" s="194"/>
      <c r="E45" s="195"/>
      <c r="F45" s="124"/>
      <c r="G45" s="125">
        <f>G20-G30</f>
        <v>2076.7599999999802</v>
      </c>
      <c r="H45" s="125">
        <f>H20-H30</f>
        <v>2431.4900000000052</v>
      </c>
    </row>
    <row r="46" spans="1:8">
      <c r="A46" s="130" t="s">
        <v>58</v>
      </c>
      <c r="B46" s="193" t="s">
        <v>184</v>
      </c>
      <c r="C46" s="194"/>
      <c r="D46" s="194"/>
      <c r="E46" s="195"/>
      <c r="F46" s="131"/>
      <c r="G46" s="125">
        <f>IF(TYPE(G47)=1,G47,0)-IF(TYPE(G48)=1,G48,0)-IF(TYPE(G49)=1,G49,0)</f>
        <v>0</v>
      </c>
      <c r="H46" s="125">
        <f>IF(TYPE(H47)=1,H47,0)-IF(TYPE(H48)=1,H48,0)-IF(TYPE(H49)=1,H49,0)</f>
        <v>0</v>
      </c>
    </row>
    <row r="47" spans="1:8">
      <c r="A47" s="132" t="s">
        <v>185</v>
      </c>
      <c r="B47" s="190" t="s">
        <v>186</v>
      </c>
      <c r="C47" s="191"/>
      <c r="D47" s="191"/>
      <c r="E47" s="192"/>
      <c r="F47" s="133"/>
      <c r="G47" s="128"/>
      <c r="H47" s="88"/>
    </row>
    <row r="48" spans="1:8">
      <c r="A48" s="132" t="s">
        <v>16</v>
      </c>
      <c r="B48" s="190" t="s">
        <v>187</v>
      </c>
      <c r="C48" s="191"/>
      <c r="D48" s="191"/>
      <c r="E48" s="192"/>
      <c r="F48" s="133"/>
      <c r="G48" s="88"/>
      <c r="H48" s="88"/>
    </row>
    <row r="49" spans="1:8">
      <c r="A49" s="132" t="s">
        <v>188</v>
      </c>
      <c r="B49" s="190" t="s">
        <v>189</v>
      </c>
      <c r="C49" s="191"/>
      <c r="D49" s="191"/>
      <c r="E49" s="192"/>
      <c r="F49" s="133"/>
      <c r="G49" s="88"/>
      <c r="H49" s="88"/>
    </row>
    <row r="50" spans="1:8">
      <c r="A50" s="130" t="s">
        <v>63</v>
      </c>
      <c r="B50" s="196" t="s">
        <v>190</v>
      </c>
      <c r="C50" s="194"/>
      <c r="D50" s="194"/>
      <c r="E50" s="195"/>
      <c r="F50" s="131"/>
      <c r="G50" s="88"/>
      <c r="H50" s="88"/>
    </row>
    <row r="51" spans="1:8">
      <c r="A51" s="130" t="s">
        <v>75</v>
      </c>
      <c r="B51" s="197" t="s">
        <v>191</v>
      </c>
      <c r="C51" s="198"/>
      <c r="D51" s="198"/>
      <c r="E51" s="199"/>
      <c r="F51" s="131"/>
      <c r="G51" s="88"/>
      <c r="H51" s="88"/>
    </row>
    <row r="52" spans="1:8">
      <c r="A52" s="130" t="s">
        <v>87</v>
      </c>
      <c r="B52" s="196" t="s">
        <v>192</v>
      </c>
      <c r="C52" s="194"/>
      <c r="D52" s="194"/>
      <c r="E52" s="195"/>
      <c r="F52" s="131"/>
      <c r="G52" s="88"/>
      <c r="H52" s="88"/>
    </row>
    <row r="53" spans="1:8">
      <c r="A53" s="130" t="s">
        <v>193</v>
      </c>
      <c r="B53" s="200" t="s">
        <v>194</v>
      </c>
      <c r="C53" s="198"/>
      <c r="D53" s="198"/>
      <c r="E53" s="199"/>
      <c r="F53" s="131"/>
      <c r="G53" s="125">
        <f>SUM(G45,G46,G50,G51,G52)</f>
        <v>2076.7599999999802</v>
      </c>
      <c r="H53" s="125">
        <f>SUM(H45,H46,H50,H51,H52)</f>
        <v>2431.4900000000052</v>
      </c>
    </row>
    <row r="54" spans="1:8">
      <c r="A54" s="130" t="s">
        <v>9</v>
      </c>
      <c r="B54" s="193" t="s">
        <v>195</v>
      </c>
      <c r="C54" s="194"/>
      <c r="D54" s="194"/>
      <c r="E54" s="195"/>
      <c r="F54" s="131"/>
      <c r="G54" s="88"/>
      <c r="H54" s="88"/>
    </row>
    <row r="55" spans="1:8">
      <c r="A55" s="130" t="s">
        <v>196</v>
      </c>
      <c r="B55" s="196" t="s">
        <v>197</v>
      </c>
      <c r="C55" s="194"/>
      <c r="D55" s="194"/>
      <c r="E55" s="195"/>
      <c r="F55" s="131"/>
      <c r="G55" s="125">
        <f>SUM(G53,G54)</f>
        <v>2076.7599999999802</v>
      </c>
      <c r="H55" s="125">
        <f>SUM(H53,H54)</f>
        <v>2431.4900000000052</v>
      </c>
    </row>
    <row r="56" spans="1:8">
      <c r="A56" s="132" t="s">
        <v>9</v>
      </c>
      <c r="B56" s="190" t="s">
        <v>198</v>
      </c>
      <c r="C56" s="191"/>
      <c r="D56" s="191"/>
      <c r="E56" s="192"/>
      <c r="F56" s="133"/>
      <c r="G56" s="128"/>
      <c r="H56" s="128"/>
    </row>
    <row r="57" spans="1:8">
      <c r="A57" s="132" t="s">
        <v>16</v>
      </c>
      <c r="B57" s="190" t="s">
        <v>199</v>
      </c>
      <c r="C57" s="191"/>
      <c r="D57" s="191"/>
      <c r="E57" s="192"/>
      <c r="F57" s="133"/>
      <c r="G57" s="128"/>
      <c r="H57" s="128"/>
    </row>
    <row r="58" spans="1:8" ht="2.25" customHeight="1">
      <c r="A58" s="96"/>
      <c r="B58" s="96"/>
      <c r="C58" s="96"/>
      <c r="D58" s="93"/>
      <c r="E58" s="93"/>
      <c r="F58" s="97"/>
      <c r="G58" s="97"/>
      <c r="H58" s="97"/>
    </row>
    <row r="59" spans="1:8" ht="11.25" customHeight="1">
      <c r="A59" s="183" t="s">
        <v>246</v>
      </c>
      <c r="B59" s="183"/>
      <c r="C59" s="183"/>
      <c r="D59" s="183"/>
      <c r="E59" s="183"/>
      <c r="F59" s="98"/>
      <c r="G59" s="184" t="s">
        <v>247</v>
      </c>
      <c r="H59" s="185"/>
    </row>
    <row r="60" spans="1:8">
      <c r="A60" s="186" t="s">
        <v>200</v>
      </c>
      <c r="B60" s="186"/>
      <c r="C60" s="186"/>
      <c r="D60" s="186"/>
      <c r="E60" s="186"/>
      <c r="F60" s="99" t="s">
        <v>130</v>
      </c>
      <c r="G60" s="187" t="s">
        <v>111</v>
      </c>
      <c r="H60" s="187"/>
    </row>
    <row r="61" spans="1:8" ht="15" hidden="1">
      <c r="A61" s="100"/>
      <c r="B61" s="100"/>
      <c r="C61" s="100"/>
      <c r="D61" s="100"/>
      <c r="E61" s="100"/>
      <c r="F61" s="100"/>
      <c r="G61" s="101"/>
      <c r="H61" s="101"/>
    </row>
    <row r="62" spans="1:8" ht="14.25" customHeight="1">
      <c r="A62" s="188" t="s">
        <v>201</v>
      </c>
      <c r="B62" s="188"/>
      <c r="C62" s="188"/>
      <c r="D62" s="188"/>
      <c r="E62" s="188"/>
      <c r="F62" s="62" t="s">
        <v>202</v>
      </c>
      <c r="G62" s="189" t="s">
        <v>248</v>
      </c>
      <c r="H62" s="189"/>
    </row>
    <row r="63" spans="1:8" ht="11.25" customHeight="1">
      <c r="A63" s="181" t="s">
        <v>203</v>
      </c>
      <c r="B63" s="181"/>
      <c r="C63" s="181"/>
      <c r="D63" s="181"/>
      <c r="E63" s="181"/>
      <c r="F63" s="102" t="s">
        <v>204</v>
      </c>
      <c r="G63" s="182" t="s">
        <v>111</v>
      </c>
      <c r="H63" s="182"/>
    </row>
    <row r="64" spans="1:8">
      <c r="A64" s="93"/>
      <c r="B64" s="93"/>
      <c r="C64" s="93"/>
      <c r="D64" s="93"/>
      <c r="E64" s="93"/>
      <c r="F64" s="93"/>
      <c r="G64" s="93"/>
      <c r="H64" s="93"/>
    </row>
  </sheetData>
  <mergeCells count="61">
    <mergeCell ref="A9:H9"/>
    <mergeCell ref="A4:H4"/>
    <mergeCell ref="A5:H5"/>
    <mergeCell ref="A6:H6"/>
    <mergeCell ref="A7:H7"/>
    <mergeCell ref="A8:H8"/>
    <mergeCell ref="B21:E21"/>
    <mergeCell ref="A10:H10"/>
    <mergeCell ref="A11:H11"/>
    <mergeCell ref="A12:H12"/>
    <mergeCell ref="A13:H13"/>
    <mergeCell ref="A14:H14"/>
    <mergeCell ref="A16:H16"/>
    <mergeCell ref="A17:H17"/>
    <mergeCell ref="A18:H18"/>
    <mergeCell ref="B19:E19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5:E45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57:E57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A63:E63"/>
    <mergeCell ref="G63:H63"/>
    <mergeCell ref="A59:E59"/>
    <mergeCell ref="G59:H59"/>
    <mergeCell ref="A60:E60"/>
    <mergeCell ref="G60:H60"/>
    <mergeCell ref="A62:E62"/>
    <mergeCell ref="G62:H6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3" sqref="A3:M3"/>
    </sheetView>
  </sheetViews>
  <sheetFormatPr defaultRowHeight="12.75"/>
  <cols>
    <col min="1" max="1" width="5.5703125" customWidth="1"/>
    <col min="2" max="2" width="32" customWidth="1"/>
    <col min="3" max="3" width="9.42578125" customWidth="1"/>
    <col min="4" max="4" width="12.140625" customWidth="1"/>
    <col min="7" max="7" width="9.28515625" customWidth="1"/>
    <col min="10" max="10" width="9.5703125" customWidth="1"/>
    <col min="13" max="13" width="12.85546875" customWidth="1"/>
  </cols>
  <sheetData>
    <row r="1" spans="1:14" ht="15">
      <c r="A1" s="104"/>
      <c r="B1" s="223" t="s">
        <v>260</v>
      </c>
      <c r="C1" s="223"/>
      <c r="D1" s="223"/>
      <c r="E1" s="223"/>
      <c r="F1" s="95"/>
      <c r="G1" s="95"/>
      <c r="H1" s="95" t="s">
        <v>205</v>
      </c>
      <c r="J1" s="120"/>
      <c r="K1" s="120"/>
      <c r="L1" s="103"/>
    </row>
    <row r="2" spans="1:14" ht="15">
      <c r="A2" s="104"/>
      <c r="B2" s="223" t="s">
        <v>266</v>
      </c>
      <c r="C2" s="223"/>
      <c r="D2" s="223"/>
      <c r="E2" s="223"/>
      <c r="F2" s="95"/>
      <c r="G2" s="95"/>
      <c r="H2" s="95" t="s">
        <v>206</v>
      </c>
      <c r="J2" s="120"/>
      <c r="K2" s="136"/>
      <c r="L2" s="137"/>
      <c r="M2" s="137"/>
      <c r="N2" s="137"/>
    </row>
    <row r="3" spans="1:14">
      <c r="A3" s="219" t="s">
        <v>207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4">
      <c r="A4" s="219" t="s">
        <v>259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4">
      <c r="A5" s="219" t="s">
        <v>208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4" ht="5.25" customHeight="1">
      <c r="A6" s="13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4">
      <c r="A7" s="221" t="s">
        <v>2</v>
      </c>
      <c r="B7" s="221" t="s">
        <v>209</v>
      </c>
      <c r="C7" s="221" t="s">
        <v>210</v>
      </c>
      <c r="D7" s="221" t="s">
        <v>211</v>
      </c>
      <c r="E7" s="221"/>
      <c r="F7" s="221"/>
      <c r="G7" s="221"/>
      <c r="H7" s="221"/>
      <c r="I7" s="221"/>
      <c r="J7" s="222"/>
      <c r="K7" s="222"/>
      <c r="L7" s="221"/>
      <c r="M7" s="221" t="s">
        <v>212</v>
      </c>
    </row>
    <row r="8" spans="1:14" ht="90" customHeight="1">
      <c r="A8" s="221"/>
      <c r="B8" s="221"/>
      <c r="C8" s="221"/>
      <c r="D8" s="112" t="s">
        <v>241</v>
      </c>
      <c r="E8" s="112" t="s">
        <v>213</v>
      </c>
      <c r="F8" s="112" t="s">
        <v>242</v>
      </c>
      <c r="G8" s="112" t="s">
        <v>214</v>
      </c>
      <c r="H8" s="112" t="s">
        <v>243</v>
      </c>
      <c r="I8" s="113" t="s">
        <v>215</v>
      </c>
      <c r="J8" s="112" t="s">
        <v>216</v>
      </c>
      <c r="K8" s="114" t="s">
        <v>217</v>
      </c>
      <c r="L8" s="115" t="s">
        <v>218</v>
      </c>
      <c r="M8" s="221"/>
    </row>
    <row r="9" spans="1:14">
      <c r="A9" s="106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7" t="s">
        <v>219</v>
      </c>
      <c r="L9" s="106">
        <v>12</v>
      </c>
      <c r="M9" s="106">
        <v>13</v>
      </c>
    </row>
    <row r="10" spans="1:14" ht="43.5" customHeight="1">
      <c r="A10" s="105" t="s">
        <v>220</v>
      </c>
      <c r="B10" s="116" t="s">
        <v>221</v>
      </c>
      <c r="C10" s="108">
        <f t="shared" ref="C10:L10" si="0">SUM(C11:C12)</f>
        <v>572.38</v>
      </c>
      <c r="D10" s="108">
        <f t="shared" si="0"/>
        <v>15568.57</v>
      </c>
      <c r="E10" s="108">
        <f t="shared" si="0"/>
        <v>0</v>
      </c>
      <c r="F10" s="108"/>
      <c r="G10" s="108">
        <f t="shared" si="0"/>
        <v>0</v>
      </c>
      <c r="H10" s="108">
        <f t="shared" si="0"/>
        <v>0</v>
      </c>
      <c r="I10" s="108">
        <f t="shared" si="0"/>
        <v>-15699.43</v>
      </c>
      <c r="J10" s="108">
        <f t="shared" si="0"/>
        <v>0</v>
      </c>
      <c r="K10" s="108">
        <f t="shared" si="0"/>
        <v>0</v>
      </c>
      <c r="L10" s="108">
        <f t="shared" si="0"/>
        <v>0</v>
      </c>
      <c r="M10" s="108">
        <f t="shared" ref="M10:M22" si="1">SUM(C10:L10)</f>
        <v>441.51999999999862</v>
      </c>
    </row>
    <row r="11" spans="1:14" ht="13.5" customHeight="1">
      <c r="A11" s="109" t="s">
        <v>222</v>
      </c>
      <c r="B11" s="117" t="s">
        <v>223</v>
      </c>
      <c r="C11" s="110">
        <v>572.38</v>
      </c>
      <c r="D11" s="110"/>
      <c r="E11" s="110">
        <v>80.239999999999995</v>
      </c>
      <c r="F11" s="110"/>
      <c r="G11" s="110"/>
      <c r="H11" s="110"/>
      <c r="I11" s="110">
        <v>-211.1</v>
      </c>
      <c r="J11" s="110"/>
      <c r="K11" s="110"/>
      <c r="L11" s="110"/>
      <c r="M11" s="108">
        <f t="shared" si="1"/>
        <v>441.52</v>
      </c>
    </row>
    <row r="12" spans="1:14" ht="10.5" customHeight="1">
      <c r="A12" s="109" t="s">
        <v>224</v>
      </c>
      <c r="B12" s="117" t="s">
        <v>225</v>
      </c>
      <c r="C12" s="110"/>
      <c r="D12" s="110">
        <v>15568.57</v>
      </c>
      <c r="E12" s="110">
        <v>-80.239999999999995</v>
      </c>
      <c r="F12" s="110"/>
      <c r="G12" s="110"/>
      <c r="H12" s="110"/>
      <c r="I12" s="110">
        <v>-15488.33</v>
      </c>
      <c r="J12" s="110"/>
      <c r="K12" s="110"/>
      <c r="L12" s="110"/>
      <c r="M12" s="108">
        <f t="shared" si="1"/>
        <v>0</v>
      </c>
    </row>
    <row r="13" spans="1:14" ht="45.75" customHeight="1">
      <c r="A13" s="105" t="s">
        <v>226</v>
      </c>
      <c r="B13" s="116" t="s">
        <v>227</v>
      </c>
      <c r="C13" s="108">
        <f t="shared" ref="C13:L13" si="2">SUM(C14:C15)</f>
        <v>274058.56</v>
      </c>
      <c r="D13" s="108">
        <f t="shared" si="2"/>
        <v>34246.51</v>
      </c>
      <c r="E13" s="108">
        <f t="shared" si="2"/>
        <v>0</v>
      </c>
      <c r="F13" s="108">
        <f t="shared" si="2"/>
        <v>0</v>
      </c>
      <c r="G13" s="108">
        <f t="shared" si="2"/>
        <v>0</v>
      </c>
      <c r="H13" s="108">
        <f t="shared" si="2"/>
        <v>0</v>
      </c>
      <c r="I13" s="108">
        <f t="shared" si="2"/>
        <v>-36307.360000000001</v>
      </c>
      <c r="J13" s="108">
        <f t="shared" si="2"/>
        <v>0</v>
      </c>
      <c r="K13" s="108">
        <f t="shared" si="2"/>
        <v>0</v>
      </c>
      <c r="L13" s="108">
        <f t="shared" si="2"/>
        <v>0</v>
      </c>
      <c r="M13" s="108">
        <f t="shared" si="1"/>
        <v>271997.71000000002</v>
      </c>
    </row>
    <row r="14" spans="1:14" ht="16.5" customHeight="1">
      <c r="A14" s="109" t="s">
        <v>228</v>
      </c>
      <c r="B14" s="117" t="s">
        <v>223</v>
      </c>
      <c r="C14" s="110">
        <v>274058.56</v>
      </c>
      <c r="D14" s="110">
        <v>837.48</v>
      </c>
      <c r="E14" s="110"/>
      <c r="F14" s="110"/>
      <c r="G14" s="110"/>
      <c r="H14" s="110"/>
      <c r="I14" s="110">
        <v>-2898.33</v>
      </c>
      <c r="J14" s="110"/>
      <c r="K14" s="110"/>
      <c r="L14" s="110"/>
      <c r="M14" s="108">
        <f t="shared" si="1"/>
        <v>271997.70999999996</v>
      </c>
    </row>
    <row r="15" spans="1:14" ht="15.75" customHeight="1">
      <c r="A15" s="109" t="s">
        <v>229</v>
      </c>
      <c r="B15" s="117" t="s">
        <v>225</v>
      </c>
      <c r="C15" s="110"/>
      <c r="D15" s="110">
        <v>33409.03</v>
      </c>
      <c r="E15" s="110"/>
      <c r="F15" s="110"/>
      <c r="G15" s="110"/>
      <c r="H15" s="110"/>
      <c r="I15" s="110">
        <v>-33409.03</v>
      </c>
      <c r="J15" s="110"/>
      <c r="K15" s="110"/>
      <c r="L15" s="110"/>
      <c r="M15" s="108">
        <f t="shared" si="1"/>
        <v>0</v>
      </c>
    </row>
    <row r="16" spans="1:14" ht="41.25" customHeight="1">
      <c r="A16" s="105" t="s">
        <v>230</v>
      </c>
      <c r="B16" s="139" t="s">
        <v>231</v>
      </c>
      <c r="C16" s="108">
        <f t="shared" ref="C16:L16" si="3">SUM(C17:C18)</f>
        <v>0</v>
      </c>
      <c r="D16" s="108">
        <f t="shared" si="3"/>
        <v>0</v>
      </c>
      <c r="E16" s="108">
        <f t="shared" si="3"/>
        <v>0</v>
      </c>
      <c r="F16" s="108">
        <f t="shared" si="3"/>
        <v>0</v>
      </c>
      <c r="G16" s="108">
        <f t="shared" si="3"/>
        <v>0</v>
      </c>
      <c r="H16" s="108">
        <f t="shared" si="3"/>
        <v>0</v>
      </c>
      <c r="I16" s="108">
        <f t="shared" si="3"/>
        <v>0</v>
      </c>
      <c r="J16" s="108">
        <f>SUM(J17:J18)</f>
        <v>0</v>
      </c>
      <c r="K16" s="108">
        <f t="shared" si="3"/>
        <v>0</v>
      </c>
      <c r="L16" s="108">
        <f t="shared" si="3"/>
        <v>0</v>
      </c>
      <c r="M16" s="108">
        <f t="shared" si="1"/>
        <v>0</v>
      </c>
    </row>
    <row r="17" spans="1:15" ht="15" customHeight="1">
      <c r="A17" s="109" t="s">
        <v>232</v>
      </c>
      <c r="B17" s="117" t="s">
        <v>223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8">
        <f t="shared" si="1"/>
        <v>0</v>
      </c>
    </row>
    <row r="18" spans="1:15" ht="11.25" customHeight="1">
      <c r="A18" s="109" t="s">
        <v>233</v>
      </c>
      <c r="B18" s="117" t="s">
        <v>225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8">
        <f t="shared" si="1"/>
        <v>0</v>
      </c>
    </row>
    <row r="19" spans="1:15" ht="11.25" customHeight="1">
      <c r="A19" s="105" t="s">
        <v>234</v>
      </c>
      <c r="B19" s="116" t="s">
        <v>235</v>
      </c>
      <c r="C19" s="108">
        <v>2115.23</v>
      </c>
      <c r="D19" s="108">
        <f t="shared" ref="D19:L19" si="4">SUM(D20:D21)</f>
        <v>65.09</v>
      </c>
      <c r="E19" s="108">
        <f>SUM(E20:E21)</f>
        <v>0</v>
      </c>
      <c r="F19" s="108">
        <f t="shared" si="4"/>
        <v>810.91</v>
      </c>
      <c r="G19" s="108">
        <f t="shared" si="4"/>
        <v>0</v>
      </c>
      <c r="H19" s="108">
        <f t="shared" si="4"/>
        <v>0</v>
      </c>
      <c r="I19" s="108">
        <f t="shared" si="4"/>
        <v>-895.45</v>
      </c>
      <c r="J19" s="108">
        <f>SUM(J20:J21)</f>
        <v>0</v>
      </c>
      <c r="K19" s="108">
        <f t="shared" si="4"/>
        <v>0</v>
      </c>
      <c r="L19" s="108">
        <f t="shared" si="4"/>
        <v>0</v>
      </c>
      <c r="M19" s="108">
        <f t="shared" si="1"/>
        <v>2095.7799999999997</v>
      </c>
    </row>
    <row r="20" spans="1:15" ht="11.25" customHeight="1">
      <c r="A20" s="109" t="s">
        <v>236</v>
      </c>
      <c r="B20" s="117" t="s">
        <v>223</v>
      </c>
      <c r="C20" s="110">
        <v>2115.23</v>
      </c>
      <c r="D20" s="110">
        <v>65.09</v>
      </c>
      <c r="E20" s="110"/>
      <c r="F20" s="110">
        <v>810.91</v>
      </c>
      <c r="G20" s="110"/>
      <c r="H20" s="110"/>
      <c r="I20" s="110">
        <v>-895.45</v>
      </c>
      <c r="J20" s="110"/>
      <c r="K20" s="110"/>
      <c r="L20" s="110"/>
      <c r="M20" s="108">
        <f t="shared" si="1"/>
        <v>2095.7799999999997</v>
      </c>
    </row>
    <row r="21" spans="1:15" ht="13.5" customHeight="1">
      <c r="A21" s="109" t="s">
        <v>237</v>
      </c>
      <c r="B21" s="117" t="s">
        <v>225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08">
        <f t="shared" si="1"/>
        <v>0</v>
      </c>
    </row>
    <row r="22" spans="1:15" ht="13.5" customHeight="1">
      <c r="A22" s="105" t="s">
        <v>238</v>
      </c>
      <c r="B22" s="116" t="s">
        <v>239</v>
      </c>
      <c r="C22" s="111">
        <f t="shared" ref="C22:L22" si="5">SUM(C10,C13,C16,C19)</f>
        <v>276746.17</v>
      </c>
      <c r="D22" s="111">
        <f t="shared" si="5"/>
        <v>49880.17</v>
      </c>
      <c r="E22" s="111">
        <f t="shared" si="5"/>
        <v>0</v>
      </c>
      <c r="F22" s="111">
        <f t="shared" si="5"/>
        <v>810.91</v>
      </c>
      <c r="G22" s="111">
        <f t="shared" si="5"/>
        <v>0</v>
      </c>
      <c r="H22" s="111">
        <f t="shared" si="5"/>
        <v>0</v>
      </c>
      <c r="I22" s="111">
        <f t="shared" si="5"/>
        <v>-52902.239999999998</v>
      </c>
      <c r="J22" s="111">
        <f t="shared" si="5"/>
        <v>0</v>
      </c>
      <c r="K22" s="111">
        <f t="shared" si="5"/>
        <v>0</v>
      </c>
      <c r="L22" s="111">
        <f t="shared" si="5"/>
        <v>0</v>
      </c>
      <c r="M22" s="111">
        <f t="shared" si="1"/>
        <v>274535.00999999995</v>
      </c>
    </row>
    <row r="23" spans="1:15">
      <c r="A23" s="119" t="s">
        <v>240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121"/>
    </row>
  </sheetData>
  <mergeCells count="10">
    <mergeCell ref="A7:A8"/>
    <mergeCell ref="B7:B8"/>
    <mergeCell ref="C7:C8"/>
    <mergeCell ref="D7:L7"/>
    <mergeCell ref="M7:M8"/>
    <mergeCell ref="B1:E1"/>
    <mergeCell ref="B2:E2"/>
    <mergeCell ref="A3:M3"/>
    <mergeCell ref="A4:M4"/>
    <mergeCell ref="A5:M5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Finansinės būklės ataskaita</vt:lpstr>
      <vt:lpstr>Veiklos rezultatų ataskaita</vt:lpstr>
      <vt:lpstr>Lapas1</vt:lpstr>
      <vt:lpstr>'Finansinės būklės ataskaita'!Print_Titles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Mokykla1</dc:creator>
  <cp:lastModifiedBy>Mokykla1</cp:lastModifiedBy>
  <cp:lastPrinted>2015-04-29T09:07:33Z</cp:lastPrinted>
  <dcterms:created xsi:type="dcterms:W3CDTF">2009-07-20T14:30:53Z</dcterms:created>
  <dcterms:modified xsi:type="dcterms:W3CDTF">2015-04-29T09:11:22Z</dcterms:modified>
</cp:coreProperties>
</file>