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 activeTab="2"/>
  </bookViews>
  <sheets>
    <sheet name="FBA " sheetId="4" r:id="rId1"/>
    <sheet name="VRA" sheetId="5" r:id="rId2"/>
    <sheet name="Finansavimo sumos pagal šaltinį" sheetId="6" r:id="rId3"/>
    <sheet name="Lapas2" sheetId="7" r:id="rId4"/>
  </sheets>
  <definedNames>
    <definedName name="_xlnm.Print_Titles" localSheetId="0">'FBA '!$19:$19</definedName>
  </definedNames>
  <calcPr calcId="145621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D16" i="6"/>
  <c r="C16" i="6"/>
  <c r="M16" i="6" s="1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C13" i="6"/>
  <c r="C25" i="6" s="1"/>
  <c r="M13" i="6" l="1"/>
  <c r="M22" i="6"/>
  <c r="D25" i="6"/>
  <c r="M25" i="6" s="1"/>
  <c r="I47" i="5"/>
  <c r="H47" i="5"/>
  <c r="I31" i="5"/>
  <c r="H31" i="5"/>
  <c r="I28" i="5"/>
  <c r="H28" i="5"/>
  <c r="I22" i="5"/>
  <c r="H22" i="5"/>
  <c r="H21" i="5" s="1"/>
  <c r="H46" i="5" s="1"/>
  <c r="H54" i="5" s="1"/>
  <c r="H56" i="5" s="1"/>
  <c r="I21" i="5" l="1"/>
  <c r="I46" i="5" s="1"/>
  <c r="I54" i="5" s="1"/>
  <c r="I56" i="5" s="1"/>
  <c r="G42" i="4"/>
  <c r="G41" i="4" s="1"/>
  <c r="G49" i="4"/>
  <c r="G21" i="4"/>
  <c r="G27" i="4"/>
  <c r="F21" i="4"/>
  <c r="F27" i="4"/>
  <c r="F42" i="4"/>
  <c r="F41" i="4"/>
  <c r="F49" i="4"/>
  <c r="G59" i="4"/>
  <c r="G65" i="4"/>
  <c r="G75" i="4"/>
  <c r="G69" i="4" s="1"/>
  <c r="G64" i="4" s="1"/>
  <c r="G86" i="4"/>
  <c r="G90" i="4"/>
  <c r="F59" i="4"/>
  <c r="F65" i="4"/>
  <c r="F75" i="4"/>
  <c r="F69" i="4" s="1"/>
  <c r="F86" i="4"/>
  <c r="F84" i="4" s="1"/>
  <c r="F90" i="4"/>
  <c r="G84" i="4" l="1"/>
  <c r="F20" i="4"/>
  <c r="F58" i="4" s="1"/>
  <c r="G20" i="4"/>
  <c r="G58" i="4" s="1"/>
  <c r="F64" i="4"/>
  <c r="F94" i="4" s="1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<sst xmlns="http://schemas.openxmlformats.org/spreadsheetml/2006/main" count="438" uniqueCount="341">
  <si>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</si>
  <si>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</si>
  <si>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</si>
  <si>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</si>
  <si>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</si>
  <si>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</si>
  <si>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</si>
  <si>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</si>
  <si>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</si>
  <si>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</si>
  <si>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</si>
  <si>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</si>
  <si>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</si>
  <si>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</si>
  <si>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</si>
  <si>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</si>
  <si>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</si>
  <si>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</si>
  <si>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</si>
  <si>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</si>
  <si>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</si>
  <si>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</si>
  <si>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</si>
  <si>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</si>
  <si>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</si>
  <si>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</si>
  <si>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</si>
  <si>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</si>
  <si>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</si>
  <si>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</si>
  <si>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</si>
  <si>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</si>
  <si>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</si>
  <si>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</si>
  <si>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</si>
  <si>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</si>
  <si>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</si>
  <si>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</si>
  <si>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</si>
  <si>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</si>
  <si>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</si>
  <si>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</si>
  <si>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</si>
  <si>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</si>
  <si>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</si>
  <si>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</si>
  <si>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</si>
  <si>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</si>
  <si>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</si>
  <si>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</si>
  <si>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</si>
  <si>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</si>
  <si>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</si>
  <si>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</si>
  <si>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</si>
  <si>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</si>
  <si>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</si>
  <si>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</si>
  <si>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</si>
  <si>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</si>
  <si>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</si>
  <si>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</si>
  <si>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</si>
  <si>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</si>
  <si>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</si>
  <si>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</si>
  <si>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</si>
  <si>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</si>
  <si>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</si>
  <si>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</si>
  <si>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</si>
  <si>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</si>
  <si>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</si>
  <si>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</si>
  <si>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</si>
  <si>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</si>
  <si>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</si>
  <si>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</si>
  <si>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</si>
  <si>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</si>
  <si>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</si>
  <si>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</si>
  <si>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</si>
  <si>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</si>
  <si>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</si>
  <si>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</si>
  <si>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</si>
  <si>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</si>
  <si>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</si>
  <si>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</si>
  <si>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</si>
  <si>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</si>
  <si>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</si>
  <si>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</si>
  <si>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</si>
  <si>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</si>
  <si>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</si>
  <si>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</si>
  <si>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</si>
  <si>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</si>
  <si>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</si>
  <si>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</si>
  <si>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</si>
  <si>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</si>
  <si>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</si>
  <si>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</si>
  <si>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</si>
  <si>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</si>
  <si>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</si>
  <si>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</si>
  <si>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</si>
  <si>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</si>
  <si>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</si>
  <si>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</si>
  <si>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</si>
  <si>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</si>
  <si>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</si>
  <si>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</si>
  <si>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</si>
  <si>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</si>
  <si>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</si>
  <si>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</si>
  <si>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</si>
  <si>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</si>
  <si>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</si>
  <si>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</si>
  <si>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</si>
  <si>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</si>
  <si>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</si>
  <si>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</si>
  <si>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</si>
  <si>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</si>
  <si>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</si>
  <si>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</si>
  <si>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</si>
  <si>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</si>
  <si>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</si>
  <si>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</si>
  <si>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</si>
  <si>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</si>
  <si>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</si>
  <si>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</si>
  <si>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</si>
  <si>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</si>
  <si>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</si>
  <si>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</si>
  <si>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</si>
  <si>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</si>
  <si>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</si>
  <si>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</si>
  <si>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</si>
  <si>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</si>
  <si>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</si>
  <si>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</si>
  <si>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</si>
  <si>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</si>
  <si>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</si>
  <si>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</si>
  <si>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</si>
  <si>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</si>
  <si>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</si>
  <si>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</si>
  <si>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</si>
  <si>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</si>
  <si>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</si>
  <si>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</si>
  <si>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</si>
  <si>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</si>
  <si>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</si>
  <si>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</si>
  <si>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</si>
  <si>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</si>
  <si>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</si>
  <si>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</si>
  <si>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</si>
  <si>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</si>
  <si>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</si>
  <si>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</si>
  <si>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</si>
  <si>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</si>
  <si>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</si>
  <si>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</si>
  <si>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</si>
  <si>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</si>
  <si>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</si>
  <si>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</si>
  <si>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</si>
  <si>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</si>
  <si>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</si>
  <si>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</si>
  <si>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</si>
  <si>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</si>
  <si>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</si>
  <si>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</si>
  <si>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Klaipėdos raj. Vėžaičių lopšelis - darželis</t>
  </si>
  <si>
    <t>PAGAL  2015.06.30 D. DUOMENIS</t>
  </si>
  <si>
    <t>P02</t>
  </si>
  <si>
    <t>P04</t>
  </si>
  <si>
    <t>P08</t>
  </si>
  <si>
    <t>P10</t>
  </si>
  <si>
    <t>P09</t>
  </si>
  <si>
    <t>P11</t>
  </si>
  <si>
    <t>P12</t>
  </si>
  <si>
    <t>P17</t>
  </si>
  <si>
    <t>P18</t>
  </si>
  <si>
    <t>įm.kodas 191793398, Liepų g1, Vėžaičiai, Klaipėdos r.</t>
  </si>
  <si>
    <t>2015.07.15 Nr.     F-9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</si>
  <si>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</si>
  <si>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</si>
  <si>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</si>
  <si>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</si>
  <si>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įm.kodas 191793398, Liepų g1, Vėžaičiai, Klaipėdos r</t>
  </si>
  <si>
    <t>(viešojo sektoriaus subjekto, parengusio veiklos rezultatų ataskaitą</t>
  </si>
  <si>
    <t>arba konsoliduotąją veiklos rezultatų ataskaitą,  kodas, adresas)</t>
  </si>
  <si>
    <t>VEIKLOS REZULTATŲ ATASKAITA</t>
  </si>
  <si>
    <t>2015.07.15 Nr.     F-10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</si>
  <si>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</si>
  <si>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</si>
  <si>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</si>
  <si>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</si>
  <si>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</si>
  <si>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</si>
  <si>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</si>
  <si>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</si>
  <si>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</si>
  <si>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</si>
  <si>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</si>
  <si>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</si>
  <si>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</si>
  <si>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</si>
  <si>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</si>
  <si>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P21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</si>
  <si>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</si>
  <si>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</si>
  <si>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</si>
  <si>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</si>
  <si>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</si>
  <si>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P22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</si>
  <si>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</si>
  <si>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</si>
  <si>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</si>
  <si>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</si>
  <si>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</si>
  <si>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</si>
  <si>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</si>
  <si>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</si>
  <si>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</si>
  <si>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</si>
  <si>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</si>
  <si>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</si>
  <si>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</si>
  <si>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</si>
  <si>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</si>
  <si>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</si>
  <si>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</si>
  <si>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</si>
  <si>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</si>
  <si>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</si>
  <si>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</si>
  <si>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</si>
  <si>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</si>
  <si>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</si>
  <si>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</si>
  <si>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</si>
  <si>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</si>
  <si>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</si>
  <si>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</si>
  <si>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</si>
  <si>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</si>
  <si>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</si>
  <si>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</si>
  <si>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</si>
  <si>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</si>
  <si>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</si>
  <si>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</si>
  <si>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</si>
  <si>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</si>
  <si>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</si>
  <si>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</si>
  <si>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</si>
  <si>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</si>
  <si>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</si>
  <si>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</si>
  <si>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</si>
  <si>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</si>
  <si>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</si>
  <si>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</si>
  <si>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</si>
  <si>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</si>
  <si>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</si>
  <si>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</si>
  <si>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</si>
  <si>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</si>
  <si>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Gėnia Anužienė</t>
  </si>
  <si>
    <t xml:space="preserve">(viešojo sektoriaus subjekto vadovas arba jo įgaliotas administracijos vadovas)                           </t>
  </si>
  <si>
    <t>Vyr. buhalterė</t>
  </si>
  <si>
    <t>____________</t>
  </si>
  <si>
    <t>Vaida Žilienė</t>
  </si>
  <si>
    <t xml:space="preserve">vyriausiasis buhalteris (buhalteris)                                                                                      </t>
  </si>
  <si>
    <t xml:space="preserve">  (parašas)</t>
  </si>
  <si>
    <t>Vėžaičių lopšelis-darželis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</si>
  <si>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</si>
  <si>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</si>
  <si>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</si>
  <si>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</si>
  <si>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</si>
  <si>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</si>
  <si>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</si>
  <si>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</si>
  <si>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</si>
  <si>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</si>
  <si>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</si>
  <si>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</si>
  <si>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</si>
  <si>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</si>
  <si>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</si>
  <si>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</si>
  <si>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</si>
  <si>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</si>
  <si>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</si>
  <si>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</si>
  <si>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</si>
  <si>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</si>
  <si>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</si>
  <si>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</si>
  <si>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</si>
  <si>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</si>
  <si>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</si>
  <si>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</si>
  <si>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</si>
  <si>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</si>
  <si>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</si>
  <si>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</si>
  <si>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</si>
  <si>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</si>
  <si>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</si>
  <si>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</si>
  <si>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</si>
  <si>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</si>
  <si>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</si>
  <si>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  <charset val="186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</si>
</sst>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7"/>
      <name val="Times New Roman"/>
      <family val="1"/>
      <charset val="186"/>
    </font>
    <font>
      <b/>
      <strike/>
      <sz val="7"/>
      <name val="Times New Roman"/>
      <family val="1"/>
      <charset val="186"/>
    </font>
    <font>
      <sz val="7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3" borderId="0" xfId="0" applyFont="1" applyFill="1" applyBorder="1" applyAlignment="1">
      <alignment horizontal="center"/>
    </xf>
    <xf numFmtId="0" fontId="30" fillId="0" borderId="0" xfId="0" applyFont="1"/>
    <xf numFmtId="0" fontId="7" fillId="2" borderId="0" xfId="0" applyFont="1" applyFill="1" applyAlignment="1">
      <alignment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justify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9" fontId="35" fillId="0" borderId="5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zoomScaleNormal="100" zoomScaleSheetLayoutView="100" workbookViewId="0">
      <selection sqref="A1:IV65536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47" t="s">
        <v>94</v>
      </c>
      <c r="F2" s="148"/>
      <c r="G2" s="148"/>
    </row>
    <row r="3" spans="1:7">
      <c r="E3" s="149" t="s">
        <v>113</v>
      </c>
      <c r="F3" s="150"/>
      <c r="G3" s="150"/>
    </row>
    <row r="5" spans="1:7">
      <c r="A5" s="157" t="s">
        <v>93</v>
      </c>
      <c r="B5" s="158"/>
      <c r="C5" s="158"/>
      <c r="D5" s="158"/>
      <c r="E5" s="158"/>
      <c r="F5" s="156"/>
      <c r="G5" s="156"/>
    </row>
    <row r="6" spans="1:7">
      <c r="A6" s="159"/>
      <c r="B6" s="159"/>
      <c r="C6" s="159"/>
      <c r="D6" s="159"/>
      <c r="E6" s="159"/>
      <c r="F6" s="159"/>
      <c r="G6" s="159"/>
    </row>
    <row r="7" spans="1:7">
      <c r="A7" s="151" t="s">
        <v>194</v>
      </c>
      <c r="B7" s="152"/>
      <c r="C7" s="152"/>
      <c r="D7" s="152"/>
      <c r="E7" s="152"/>
      <c r="F7" s="153"/>
      <c r="G7" s="153"/>
    </row>
    <row r="8" spans="1:7">
      <c r="A8" s="154" t="s">
        <v>114</v>
      </c>
      <c r="B8" s="155"/>
      <c r="C8" s="155"/>
      <c r="D8" s="155"/>
      <c r="E8" s="155"/>
      <c r="F8" s="156"/>
      <c r="G8" s="156"/>
    </row>
    <row r="9" spans="1:7" ht="12.75" customHeight="1">
      <c r="A9" s="154" t="s">
        <v>205</v>
      </c>
      <c r="B9" s="155"/>
      <c r="C9" s="155"/>
      <c r="D9" s="155"/>
      <c r="E9" s="155"/>
      <c r="F9" s="156"/>
      <c r="G9" s="156"/>
    </row>
    <row r="10" spans="1:7">
      <c r="A10" s="164" t="s">
        <v>115</v>
      </c>
      <c r="B10" s="165"/>
      <c r="C10" s="165"/>
      <c r="D10" s="165"/>
      <c r="E10" s="165"/>
      <c r="F10" s="166"/>
      <c r="G10" s="166"/>
    </row>
    <row r="11" spans="1:7">
      <c r="A11" s="166"/>
      <c r="B11" s="166"/>
      <c r="C11" s="166"/>
      <c r="D11" s="166"/>
      <c r="E11" s="166"/>
      <c r="F11" s="166"/>
      <c r="G11" s="166"/>
    </row>
    <row r="12" spans="1:7">
      <c r="A12" s="163"/>
      <c r="B12" s="156"/>
      <c r="C12" s="156"/>
      <c r="D12" s="156"/>
      <c r="E12" s="156"/>
    </row>
    <row r="13" spans="1:7">
      <c r="A13" s="157" t="s">
        <v>0</v>
      </c>
      <c r="B13" s="158"/>
      <c r="C13" s="158"/>
      <c r="D13" s="158"/>
      <c r="E13" s="158"/>
      <c r="F13" s="167"/>
      <c r="G13" s="167"/>
    </row>
    <row r="14" spans="1:7">
      <c r="A14" s="157" t="s">
        <v>195</v>
      </c>
      <c r="B14" s="158"/>
      <c r="C14" s="158"/>
      <c r="D14" s="158"/>
      <c r="E14" s="158"/>
      <c r="F14" s="167"/>
      <c r="G14" s="167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8" t="s">
        <v>206</v>
      </c>
      <c r="B16" s="169"/>
      <c r="C16" s="169"/>
      <c r="D16" s="169"/>
      <c r="E16" s="169"/>
      <c r="F16" s="170"/>
      <c r="G16" s="170"/>
    </row>
    <row r="17" spans="1:9">
      <c r="A17" s="154" t="s">
        <v>1</v>
      </c>
      <c r="B17" s="154"/>
      <c r="C17" s="154"/>
      <c r="D17" s="154"/>
      <c r="E17" s="154"/>
      <c r="F17" s="171"/>
      <c r="G17" s="171"/>
    </row>
    <row r="18" spans="1:9" ht="12.75" customHeight="1">
      <c r="A18" s="8"/>
      <c r="B18" s="9"/>
      <c r="C18" s="9"/>
      <c r="D18" s="172" t="s">
        <v>193</v>
      </c>
      <c r="E18" s="172"/>
      <c r="F18" s="172"/>
      <c r="G18" s="172"/>
    </row>
    <row r="19" spans="1:9" ht="67.5" customHeight="1">
      <c r="A19" s="3" t="s">
        <v>2</v>
      </c>
      <c r="B19" s="160" t="s">
        <v>3</v>
      </c>
      <c r="C19" s="161"/>
      <c r="D19" s="162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272153.90999999997</v>
      </c>
      <c r="G20" s="87">
        <f>SUM(G21,G27,G38,G39)</f>
        <v>276730.86000000004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 t="s">
        <v>196</v>
      </c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197</v>
      </c>
      <c r="F27" s="88">
        <f>SUM(F28:F37)</f>
        <v>272153.90999999997</v>
      </c>
      <c r="G27" s="88">
        <f>SUM(G28:G37)</f>
        <v>276730.86000000004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241170.16999999998</v>
      </c>
      <c r="G29" s="88">
        <v>244007.45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24228.370000000003</v>
      </c>
      <c r="G30" s="88">
        <v>24842.95</v>
      </c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1162.8799999999992</v>
      </c>
      <c r="G32" s="88">
        <v>1405.52</v>
      </c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3760.6699999999987</v>
      </c>
      <c r="G35" s="88">
        <v>4474.04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1831.82</v>
      </c>
      <c r="G36" s="88">
        <v>2000.9</v>
      </c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42037.61</v>
      </c>
      <c r="G41" s="87">
        <f>SUM(G42,G48,G49,G56,G57)</f>
        <v>21508.960000000003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 t="s">
        <v>198</v>
      </c>
      <c r="F42" s="88">
        <f>SUM(F43:F47)</f>
        <v>64.58</v>
      </c>
      <c r="G42" s="88">
        <f>SUM(G43:G47)</f>
        <v>225.83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64.58</v>
      </c>
      <c r="G44" s="88">
        <v>225.83</v>
      </c>
      <c r="I44" s="91" t="s">
        <v>148</v>
      </c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73" t="s">
        <v>103</v>
      </c>
      <c r="D47" s="174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 t="s">
        <v>200</v>
      </c>
      <c r="F48" s="88">
        <v>17066.310000000001</v>
      </c>
      <c r="G48" s="88"/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 t="s">
        <v>199</v>
      </c>
      <c r="F49" s="88">
        <f>SUM(F50:F55)</f>
        <v>24567.249999999993</v>
      </c>
      <c r="G49" s="88">
        <f>SUM(G50:G55)</f>
        <v>21092.16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73" t="s">
        <v>89</v>
      </c>
      <c r="D53" s="174"/>
      <c r="E53" s="85"/>
      <c r="F53" s="88">
        <v>3239.3999999999996</v>
      </c>
      <c r="G53" s="88">
        <v>3593.65</v>
      </c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21327.849999999995</v>
      </c>
      <c r="G54" s="88">
        <v>17498.509999999998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201</v>
      </c>
      <c r="F57" s="88">
        <v>339.47</v>
      </c>
      <c r="G57" s="88">
        <v>190.97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314191.51999999996</v>
      </c>
      <c r="G58" s="88">
        <f>SUM(G20,G40,G41)</f>
        <v>298239.82000000007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202</v>
      </c>
      <c r="F59" s="87">
        <f>SUM(F60:F63)</f>
        <v>289385.39</v>
      </c>
      <c r="G59" s="87">
        <f>SUM(G60:G63)</f>
        <v>276746.17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6372.429999999993</v>
      </c>
      <c r="G60" s="88">
        <v>572.38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280916.95</v>
      </c>
      <c r="G61" s="88">
        <v>274058.56</v>
      </c>
      <c r="I61" s="91" t="s">
        <v>179</v>
      </c>
    </row>
    <row r="62" spans="1:9" s="12" customFormat="1" ht="12.75" customHeight="1">
      <c r="A62" s="30" t="s">
        <v>36</v>
      </c>
      <c r="B62" s="175" t="s">
        <v>104</v>
      </c>
      <c r="C62" s="176"/>
      <c r="D62" s="177"/>
      <c r="E62" s="30"/>
      <c r="F62" s="88"/>
      <c r="G62" s="88"/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2096.0100000000002</v>
      </c>
      <c r="G63" s="88">
        <v>2115.23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17429.98</v>
      </c>
      <c r="G64" s="87">
        <f>SUM(G65,G69)</f>
        <v>17498.509999999998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 t="s">
        <v>203</v>
      </c>
      <c r="F69" s="88">
        <f>SUM(F70:F75,F78:F83)</f>
        <v>17429.98</v>
      </c>
      <c r="G69" s="88">
        <f>SUM(G70:G75,G78:G83)</f>
        <v>17498.509999999998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192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3720.38</v>
      </c>
      <c r="G80" s="88">
        <v>3788.13</v>
      </c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-0.78</v>
      </c>
      <c r="G81" s="88"/>
      <c r="I81" s="91" t="s">
        <v>191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13710.38</v>
      </c>
      <c r="G82" s="88">
        <v>13710.38</v>
      </c>
      <c r="I82" s="91" t="s">
        <v>190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 t="s">
        <v>204</v>
      </c>
      <c r="F84" s="87">
        <f>SUM(F85,F86,F89,F90)</f>
        <v>7376.1499999999314</v>
      </c>
      <c r="G84" s="87">
        <f>SUM(G85,G86,G89,G90)</f>
        <v>3995.12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7376.1499999999314</v>
      </c>
      <c r="G90" s="88">
        <f>SUM(G91,G92)</f>
        <v>3995.12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3381.0199999999313</v>
      </c>
      <c r="G91" s="88">
        <v>-243.34</v>
      </c>
      <c r="I91" s="91" t="s">
        <v>177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3995.13</v>
      </c>
      <c r="G92" s="88">
        <v>4238.46</v>
      </c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78" t="s">
        <v>121</v>
      </c>
      <c r="C94" s="179"/>
      <c r="D94" s="174"/>
      <c r="E94" s="30"/>
      <c r="F94" s="89">
        <f>SUM(F59,F64,F84,F93)</f>
        <v>314191.5199999999</v>
      </c>
      <c r="G94" s="89">
        <f>SUM(G59,G64,G84,G93)</f>
        <v>298239.8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81" t="s">
        <v>186</v>
      </c>
      <c r="B96" s="181"/>
      <c r="C96" s="181"/>
      <c r="D96" s="181"/>
      <c r="E96" s="94"/>
      <c r="F96" s="155" t="s">
        <v>112</v>
      </c>
      <c r="G96" s="155"/>
    </row>
    <row r="97" spans="1:8" s="12" customFormat="1" ht="12.75" customHeight="1">
      <c r="A97" s="180" t="s">
        <v>185</v>
      </c>
      <c r="B97" s="180"/>
      <c r="C97" s="180"/>
      <c r="D97" s="180"/>
      <c r="E97" s="42" t="s">
        <v>187</v>
      </c>
      <c r="F97" s="154" t="s">
        <v>111</v>
      </c>
      <c r="G97" s="154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83" t="s">
        <v>189</v>
      </c>
      <c r="B99" s="183"/>
      <c r="C99" s="183"/>
      <c r="D99" s="183"/>
      <c r="E99" s="95"/>
      <c r="F99" s="165" t="s">
        <v>112</v>
      </c>
      <c r="G99" s="165"/>
    </row>
    <row r="100" spans="1:8" s="12" customFormat="1" ht="12.75" customHeight="1">
      <c r="A100" s="182" t="s">
        <v>188</v>
      </c>
      <c r="B100" s="182"/>
      <c r="C100" s="182"/>
      <c r="D100" s="182"/>
      <c r="E100" s="61" t="s">
        <v>187</v>
      </c>
      <c r="F100" s="164" t="s">
        <v>111</v>
      </c>
      <c r="G100" s="164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O18" sqref="O18"/>
    </sheetView>
  </sheetViews>
  <sheetFormatPr defaultRowHeight="12.75"/>
  <cols>
    <col min="1" max="1" width="8" style="96" customWidth="1"/>
    <col min="2" max="2" width="1.5703125" style="96" hidden="1" customWidth="1"/>
    <col min="3" max="3" width="30.140625" style="96" customWidth="1"/>
    <col min="4" max="4" width="18.28515625" style="96" customWidth="1"/>
    <col min="5" max="5" width="0" style="96" hidden="1" customWidth="1"/>
    <col min="6" max="6" width="11.7109375" style="96" customWidth="1"/>
    <col min="7" max="7" width="13.140625" style="96" customWidth="1"/>
    <col min="8" max="8" width="14.7109375" style="96" customWidth="1"/>
    <col min="9" max="9" width="15.85546875" style="96" customWidth="1"/>
    <col min="10" max="16384" width="9.140625" style="96"/>
  </cols>
  <sheetData>
    <row r="1" spans="1:9">
      <c r="G1" s="99"/>
      <c r="H1" s="99"/>
    </row>
    <row r="2" spans="1:9" ht="15.75">
      <c r="D2" s="100"/>
      <c r="G2" s="101" t="s">
        <v>207</v>
      </c>
      <c r="H2" s="102"/>
      <c r="I2" s="102"/>
    </row>
    <row r="3" spans="1:9" ht="15.75">
      <c r="G3" s="101" t="s">
        <v>113</v>
      </c>
      <c r="H3" s="102"/>
      <c r="I3" s="102"/>
    </row>
    <row r="5" spans="1:9" ht="15.75">
      <c r="A5" s="186" t="s">
        <v>208</v>
      </c>
      <c r="B5" s="159"/>
      <c r="C5" s="159"/>
      <c r="D5" s="159"/>
      <c r="E5" s="159"/>
      <c r="F5" s="159"/>
      <c r="G5" s="159"/>
      <c r="H5" s="159"/>
      <c r="I5" s="159"/>
    </row>
    <row r="6" spans="1:9" ht="15.75">
      <c r="A6" s="187" t="s">
        <v>209</v>
      </c>
      <c r="B6" s="159"/>
      <c r="C6" s="159"/>
      <c r="D6" s="159"/>
      <c r="E6" s="159"/>
      <c r="F6" s="159"/>
      <c r="G6" s="159"/>
      <c r="H6" s="159"/>
      <c r="I6" s="159"/>
    </row>
    <row r="7" spans="1:9" ht="15.75">
      <c r="A7" s="188" t="s">
        <v>194</v>
      </c>
      <c r="B7" s="189"/>
      <c r="C7" s="189"/>
      <c r="D7" s="189"/>
      <c r="E7" s="189"/>
      <c r="F7" s="189"/>
      <c r="G7" s="189"/>
      <c r="H7" s="189"/>
      <c r="I7" s="189"/>
    </row>
    <row r="8" spans="1:9" ht="15">
      <c r="A8" s="184" t="s">
        <v>210</v>
      </c>
      <c r="B8" s="185"/>
      <c r="C8" s="185"/>
      <c r="D8" s="185"/>
      <c r="E8" s="185"/>
      <c r="F8" s="185"/>
      <c r="G8" s="185"/>
      <c r="H8" s="185"/>
      <c r="I8" s="185"/>
    </row>
    <row r="9" spans="1:9" ht="15">
      <c r="A9" s="184" t="s">
        <v>211</v>
      </c>
      <c r="B9" s="185"/>
      <c r="C9" s="185"/>
      <c r="D9" s="185"/>
      <c r="E9" s="185"/>
      <c r="F9" s="185"/>
      <c r="G9" s="185"/>
      <c r="H9" s="185"/>
      <c r="I9" s="185"/>
    </row>
    <row r="10" spans="1:9" ht="15">
      <c r="A10" s="184" t="s">
        <v>212</v>
      </c>
      <c r="B10" s="185"/>
      <c r="C10" s="185"/>
      <c r="D10" s="185"/>
      <c r="E10" s="185"/>
      <c r="F10" s="185"/>
      <c r="G10" s="185"/>
      <c r="H10" s="185"/>
      <c r="I10" s="185"/>
    </row>
    <row r="11" spans="1:9" ht="15">
      <c r="A11" s="184" t="s">
        <v>213</v>
      </c>
      <c r="B11" s="159"/>
      <c r="C11" s="159"/>
      <c r="D11" s="159"/>
      <c r="E11" s="159"/>
      <c r="F11" s="159"/>
      <c r="G11" s="159"/>
      <c r="H11" s="159"/>
      <c r="I11" s="159"/>
    </row>
    <row r="12" spans="1:9" ht="15">
      <c r="A12" s="191"/>
      <c r="B12" s="185"/>
      <c r="C12" s="185"/>
      <c r="D12" s="185"/>
      <c r="E12" s="185"/>
      <c r="F12" s="185"/>
      <c r="G12" s="185"/>
      <c r="H12" s="185"/>
      <c r="I12" s="185"/>
    </row>
    <row r="13" spans="1:9" ht="15">
      <c r="A13" s="192" t="s">
        <v>214</v>
      </c>
      <c r="B13" s="193"/>
      <c r="C13" s="193"/>
      <c r="D13" s="193"/>
      <c r="E13" s="193"/>
      <c r="F13" s="193"/>
      <c r="G13" s="193"/>
      <c r="H13" s="193"/>
      <c r="I13" s="193"/>
    </row>
    <row r="14" spans="1:9" ht="15">
      <c r="A14" s="184"/>
      <c r="B14" s="185"/>
      <c r="C14" s="185"/>
      <c r="D14" s="185"/>
      <c r="E14" s="185"/>
      <c r="F14" s="185"/>
      <c r="G14" s="185"/>
      <c r="H14" s="185"/>
      <c r="I14" s="185"/>
    </row>
    <row r="15" spans="1:9" ht="15">
      <c r="A15" s="192" t="s">
        <v>195</v>
      </c>
      <c r="B15" s="193"/>
      <c r="C15" s="193"/>
      <c r="D15" s="193"/>
      <c r="E15" s="193"/>
      <c r="F15" s="193"/>
      <c r="G15" s="193"/>
      <c r="H15" s="193"/>
      <c r="I15" s="193"/>
    </row>
    <row r="16" spans="1:9" ht="9.75" customHeight="1">
      <c r="A16" s="103"/>
      <c r="B16" s="104"/>
      <c r="C16" s="104"/>
      <c r="D16" s="104"/>
      <c r="E16" s="104"/>
      <c r="F16" s="104"/>
      <c r="G16" s="104"/>
      <c r="H16" s="104"/>
      <c r="I16" s="104"/>
    </row>
    <row r="17" spans="1:9" ht="15">
      <c r="A17" s="194" t="s">
        <v>215</v>
      </c>
      <c r="B17" s="185"/>
      <c r="C17" s="185"/>
      <c r="D17" s="185"/>
      <c r="E17" s="185"/>
      <c r="F17" s="185"/>
      <c r="G17" s="185"/>
      <c r="H17" s="185"/>
      <c r="I17" s="185"/>
    </row>
    <row r="18" spans="1:9" ht="15">
      <c r="A18" s="184" t="s">
        <v>1</v>
      </c>
      <c r="B18" s="185"/>
      <c r="C18" s="185"/>
      <c r="D18" s="185"/>
      <c r="E18" s="185"/>
      <c r="F18" s="185"/>
      <c r="G18" s="185"/>
      <c r="H18" s="185"/>
      <c r="I18" s="185"/>
    </row>
    <row r="19" spans="1:9" s="104" customFormat="1" ht="15">
      <c r="A19" s="195" t="s">
        <v>216</v>
      </c>
      <c r="B19" s="185"/>
      <c r="C19" s="185"/>
      <c r="D19" s="185"/>
      <c r="E19" s="185"/>
      <c r="F19" s="185"/>
      <c r="G19" s="185"/>
      <c r="H19" s="185"/>
      <c r="I19" s="185"/>
    </row>
    <row r="20" spans="1:9" s="106" customFormat="1" ht="50.1" customHeight="1">
      <c r="A20" s="196" t="s">
        <v>2</v>
      </c>
      <c r="B20" s="196"/>
      <c r="C20" s="196" t="s">
        <v>3</v>
      </c>
      <c r="D20" s="197"/>
      <c r="E20" s="197"/>
      <c r="F20" s="197"/>
      <c r="G20" s="105" t="s">
        <v>217</v>
      </c>
      <c r="H20" s="105" t="s">
        <v>218</v>
      </c>
      <c r="I20" s="105" t="s">
        <v>219</v>
      </c>
    </row>
    <row r="21" spans="1:9" ht="15.75">
      <c r="A21" s="107" t="s">
        <v>7</v>
      </c>
      <c r="B21" s="108" t="s">
        <v>220</v>
      </c>
      <c r="C21" s="198" t="s">
        <v>220</v>
      </c>
      <c r="D21" s="199"/>
      <c r="E21" s="199"/>
      <c r="F21" s="199"/>
      <c r="G21" s="109"/>
      <c r="H21" s="110">
        <f>SUM(H22,H27,H28)</f>
        <v>159049.65999999997</v>
      </c>
      <c r="I21" s="110">
        <f>SUM(I22,I27,I28)</f>
        <v>146003.91</v>
      </c>
    </row>
    <row r="22" spans="1:9" ht="15.75">
      <c r="A22" s="111" t="s">
        <v>9</v>
      </c>
      <c r="B22" s="112" t="s">
        <v>221</v>
      </c>
      <c r="C22" s="190" t="s">
        <v>221</v>
      </c>
      <c r="D22" s="190"/>
      <c r="E22" s="190"/>
      <c r="F22" s="190"/>
      <c r="G22" s="113"/>
      <c r="H22" s="114">
        <f>SUM(H23:H26)</f>
        <v>138855.91999999998</v>
      </c>
      <c r="I22" s="114">
        <f>SUM(I23:I26)</f>
        <v>126093.69</v>
      </c>
    </row>
    <row r="23" spans="1:9" ht="15.75">
      <c r="A23" s="111" t="s">
        <v>222</v>
      </c>
      <c r="B23" s="112" t="s">
        <v>60</v>
      </c>
      <c r="C23" s="190" t="s">
        <v>60</v>
      </c>
      <c r="D23" s="190"/>
      <c r="E23" s="190"/>
      <c r="F23" s="190"/>
      <c r="G23" s="113"/>
      <c r="H23" s="115">
        <v>47741.99</v>
      </c>
      <c r="I23" s="115">
        <v>41441.279999999999</v>
      </c>
    </row>
    <row r="24" spans="1:9" ht="15.75">
      <c r="A24" s="111" t="s">
        <v>223</v>
      </c>
      <c r="B24" s="116" t="s">
        <v>224</v>
      </c>
      <c r="C24" s="200" t="s">
        <v>224</v>
      </c>
      <c r="D24" s="200"/>
      <c r="E24" s="200"/>
      <c r="F24" s="200"/>
      <c r="G24" s="113"/>
      <c r="H24" s="115">
        <v>89413.94</v>
      </c>
      <c r="I24" s="115">
        <v>83022.92</v>
      </c>
    </row>
    <row r="25" spans="1:9" ht="15.75">
      <c r="A25" s="111" t="s">
        <v>225</v>
      </c>
      <c r="B25" s="112" t="s">
        <v>226</v>
      </c>
      <c r="C25" s="200" t="s">
        <v>226</v>
      </c>
      <c r="D25" s="200"/>
      <c r="E25" s="200"/>
      <c r="F25" s="200"/>
      <c r="G25" s="113"/>
      <c r="H25" s="115">
        <v>7.63</v>
      </c>
      <c r="I25" s="115"/>
    </row>
    <row r="26" spans="1:9" ht="15.75">
      <c r="A26" s="111" t="s">
        <v>227</v>
      </c>
      <c r="B26" s="116" t="s">
        <v>228</v>
      </c>
      <c r="C26" s="200" t="s">
        <v>228</v>
      </c>
      <c r="D26" s="200"/>
      <c r="E26" s="200"/>
      <c r="F26" s="200"/>
      <c r="G26" s="113"/>
      <c r="H26" s="115">
        <v>1692.36</v>
      </c>
      <c r="I26" s="115">
        <v>1629.49</v>
      </c>
    </row>
    <row r="27" spans="1:9" ht="15.75">
      <c r="A27" s="111" t="s">
        <v>16</v>
      </c>
      <c r="B27" s="112" t="s">
        <v>229</v>
      </c>
      <c r="C27" s="200" t="s">
        <v>229</v>
      </c>
      <c r="D27" s="200"/>
      <c r="E27" s="200"/>
      <c r="F27" s="200"/>
      <c r="G27" s="113"/>
      <c r="H27" s="114"/>
      <c r="I27" s="117"/>
    </row>
    <row r="28" spans="1:9" ht="15.75">
      <c r="A28" s="111" t="s">
        <v>36</v>
      </c>
      <c r="B28" s="112" t="s">
        <v>230</v>
      </c>
      <c r="C28" s="200" t="s">
        <v>230</v>
      </c>
      <c r="D28" s="200"/>
      <c r="E28" s="200"/>
      <c r="F28" s="200"/>
      <c r="G28" s="113" t="s">
        <v>231</v>
      </c>
      <c r="H28" s="114">
        <f>SUM(H29)+SUM(H30)</f>
        <v>20193.740000000002</v>
      </c>
      <c r="I28" s="114">
        <f>SUM(I29)+SUM(I30)</f>
        <v>19910.22</v>
      </c>
    </row>
    <row r="29" spans="1:9" ht="15.75">
      <c r="A29" s="111" t="s">
        <v>232</v>
      </c>
      <c r="B29" s="116" t="s">
        <v>233</v>
      </c>
      <c r="C29" s="200" t="s">
        <v>233</v>
      </c>
      <c r="D29" s="200"/>
      <c r="E29" s="200"/>
      <c r="F29" s="200"/>
      <c r="G29" s="113"/>
      <c r="H29" s="115">
        <v>20193.740000000002</v>
      </c>
      <c r="I29" s="115">
        <v>19910.22</v>
      </c>
    </row>
    <row r="30" spans="1:9" ht="15.75">
      <c r="A30" s="111" t="s">
        <v>234</v>
      </c>
      <c r="B30" s="116" t="s">
        <v>235</v>
      </c>
      <c r="C30" s="200" t="s">
        <v>235</v>
      </c>
      <c r="D30" s="200"/>
      <c r="E30" s="200"/>
      <c r="F30" s="200"/>
      <c r="G30" s="113"/>
      <c r="H30" s="115"/>
      <c r="I30" s="115"/>
    </row>
    <row r="31" spans="1:9" ht="15.75">
      <c r="A31" s="107" t="s">
        <v>45</v>
      </c>
      <c r="B31" s="108" t="s">
        <v>236</v>
      </c>
      <c r="C31" s="198" t="s">
        <v>236</v>
      </c>
      <c r="D31" s="198"/>
      <c r="E31" s="198"/>
      <c r="F31" s="198"/>
      <c r="G31" s="109" t="s">
        <v>237</v>
      </c>
      <c r="H31" s="110">
        <f>SUM(H32:H45)</f>
        <v>155668.64000000004</v>
      </c>
      <c r="I31" s="110">
        <f>SUM(I32:I45)</f>
        <v>141724.19</v>
      </c>
    </row>
    <row r="32" spans="1:9" ht="15.75">
      <c r="A32" s="111" t="s">
        <v>9</v>
      </c>
      <c r="B32" s="112" t="s">
        <v>238</v>
      </c>
      <c r="C32" s="200" t="s">
        <v>239</v>
      </c>
      <c r="D32" s="201"/>
      <c r="E32" s="201"/>
      <c r="F32" s="201"/>
      <c r="G32" s="113"/>
      <c r="H32" s="115">
        <v>116432.52</v>
      </c>
      <c r="I32" s="115">
        <v>104344.47</v>
      </c>
    </row>
    <row r="33" spans="1:9" ht="15.75">
      <c r="A33" s="111" t="s">
        <v>16</v>
      </c>
      <c r="B33" s="112" t="s">
        <v>240</v>
      </c>
      <c r="C33" s="200" t="s">
        <v>241</v>
      </c>
      <c r="D33" s="201"/>
      <c r="E33" s="201"/>
      <c r="F33" s="201"/>
      <c r="G33" s="113"/>
      <c r="H33" s="115">
        <v>4576.95</v>
      </c>
      <c r="I33" s="115">
        <v>4331.88</v>
      </c>
    </row>
    <row r="34" spans="1:9" ht="15.75">
      <c r="A34" s="111" t="s">
        <v>36</v>
      </c>
      <c r="B34" s="112" t="s">
        <v>242</v>
      </c>
      <c r="C34" s="200" t="s">
        <v>243</v>
      </c>
      <c r="D34" s="201"/>
      <c r="E34" s="201"/>
      <c r="F34" s="201"/>
      <c r="G34" s="113"/>
      <c r="H34" s="115">
        <v>12955.86</v>
      </c>
      <c r="I34" s="115">
        <v>13620.93</v>
      </c>
    </row>
    <row r="35" spans="1:9" ht="15.75">
      <c r="A35" s="111" t="s">
        <v>44</v>
      </c>
      <c r="B35" s="112" t="s">
        <v>244</v>
      </c>
      <c r="C35" s="190" t="s">
        <v>245</v>
      </c>
      <c r="D35" s="201"/>
      <c r="E35" s="201"/>
      <c r="F35" s="201"/>
      <c r="G35" s="113"/>
      <c r="H35" s="115">
        <v>100.7</v>
      </c>
      <c r="I35" s="115">
        <v>5.44</v>
      </c>
    </row>
    <row r="36" spans="1:9" ht="15.75">
      <c r="A36" s="111" t="s">
        <v>55</v>
      </c>
      <c r="B36" s="112" t="s">
        <v>246</v>
      </c>
      <c r="C36" s="190" t="s">
        <v>247</v>
      </c>
      <c r="D36" s="201"/>
      <c r="E36" s="201"/>
      <c r="F36" s="201"/>
      <c r="G36" s="113"/>
      <c r="H36" s="115"/>
      <c r="I36" s="115"/>
    </row>
    <row r="37" spans="1:9" ht="15.75">
      <c r="A37" s="111" t="s">
        <v>248</v>
      </c>
      <c r="B37" s="112" t="s">
        <v>249</v>
      </c>
      <c r="C37" s="190" t="s">
        <v>250</v>
      </c>
      <c r="D37" s="201"/>
      <c r="E37" s="201"/>
      <c r="F37" s="201"/>
      <c r="G37" s="113"/>
      <c r="H37" s="115">
        <v>467.92</v>
      </c>
      <c r="I37" s="115">
        <v>328.11</v>
      </c>
    </row>
    <row r="38" spans="1:9" ht="15.75">
      <c r="A38" s="111" t="s">
        <v>251</v>
      </c>
      <c r="B38" s="112" t="s">
        <v>252</v>
      </c>
      <c r="C38" s="190" t="s">
        <v>253</v>
      </c>
      <c r="D38" s="201"/>
      <c r="E38" s="201"/>
      <c r="F38" s="201"/>
      <c r="G38" s="113"/>
      <c r="H38" s="115"/>
      <c r="I38" s="115"/>
    </row>
    <row r="39" spans="1:9" ht="15.75">
      <c r="A39" s="111" t="s">
        <v>254</v>
      </c>
      <c r="B39" s="112" t="s">
        <v>255</v>
      </c>
      <c r="C39" s="200" t="s">
        <v>255</v>
      </c>
      <c r="D39" s="201"/>
      <c r="E39" s="201"/>
      <c r="F39" s="201"/>
      <c r="G39" s="113"/>
      <c r="H39" s="115"/>
      <c r="I39" s="115"/>
    </row>
    <row r="40" spans="1:9" ht="15.75">
      <c r="A40" s="111" t="s">
        <v>256</v>
      </c>
      <c r="B40" s="112" t="s">
        <v>257</v>
      </c>
      <c r="C40" s="190" t="s">
        <v>257</v>
      </c>
      <c r="D40" s="201"/>
      <c r="E40" s="201"/>
      <c r="F40" s="201"/>
      <c r="G40" s="113"/>
      <c r="H40" s="115">
        <v>19225.96</v>
      </c>
      <c r="I40" s="115">
        <v>17099.93</v>
      </c>
    </row>
    <row r="41" spans="1:9" ht="15.75" customHeight="1">
      <c r="A41" s="111" t="s">
        <v>258</v>
      </c>
      <c r="B41" s="112" t="s">
        <v>259</v>
      </c>
      <c r="C41" s="200" t="s">
        <v>260</v>
      </c>
      <c r="D41" s="197"/>
      <c r="E41" s="197"/>
      <c r="F41" s="197"/>
      <c r="G41" s="113"/>
      <c r="H41" s="115"/>
      <c r="I41" s="115"/>
    </row>
    <row r="42" spans="1:9" ht="15.75" customHeight="1">
      <c r="A42" s="111" t="s">
        <v>261</v>
      </c>
      <c r="B42" s="112" t="s">
        <v>262</v>
      </c>
      <c r="C42" s="200" t="s">
        <v>263</v>
      </c>
      <c r="D42" s="201"/>
      <c r="E42" s="201"/>
      <c r="F42" s="201"/>
      <c r="G42" s="113"/>
      <c r="H42" s="115"/>
      <c r="I42" s="115"/>
    </row>
    <row r="43" spans="1:9" ht="15.75">
      <c r="A43" s="111" t="s">
        <v>264</v>
      </c>
      <c r="B43" s="112" t="s">
        <v>265</v>
      </c>
      <c r="C43" s="200" t="s">
        <v>266</v>
      </c>
      <c r="D43" s="201"/>
      <c r="E43" s="201"/>
      <c r="F43" s="201"/>
      <c r="G43" s="113"/>
      <c r="H43" s="115"/>
      <c r="I43" s="115"/>
    </row>
    <row r="44" spans="1:9" ht="15.75">
      <c r="A44" s="111" t="s">
        <v>267</v>
      </c>
      <c r="B44" s="112" t="s">
        <v>268</v>
      </c>
      <c r="C44" s="200" t="s">
        <v>269</v>
      </c>
      <c r="D44" s="201"/>
      <c r="E44" s="201"/>
      <c r="F44" s="201"/>
      <c r="G44" s="113"/>
      <c r="H44" s="115">
        <v>1908.73</v>
      </c>
      <c r="I44" s="115">
        <v>1993.43</v>
      </c>
    </row>
    <row r="45" spans="1:9" ht="15.75">
      <c r="A45" s="111" t="s">
        <v>270</v>
      </c>
      <c r="B45" s="112" t="s">
        <v>271</v>
      </c>
      <c r="C45" s="205" t="s">
        <v>272</v>
      </c>
      <c r="D45" s="206"/>
      <c r="E45" s="206"/>
      <c r="F45" s="207"/>
      <c r="G45" s="113"/>
      <c r="H45" s="115"/>
      <c r="I45" s="115"/>
    </row>
    <row r="46" spans="1:9" ht="15.75">
      <c r="A46" s="108" t="s">
        <v>47</v>
      </c>
      <c r="B46" s="118" t="s">
        <v>273</v>
      </c>
      <c r="C46" s="202" t="s">
        <v>273</v>
      </c>
      <c r="D46" s="203"/>
      <c r="E46" s="203"/>
      <c r="F46" s="204"/>
      <c r="G46" s="109"/>
      <c r="H46" s="110">
        <f>H21-H31</f>
        <v>3381.0199999999313</v>
      </c>
      <c r="I46" s="110">
        <f>I21-I31</f>
        <v>4279.7200000000012</v>
      </c>
    </row>
    <row r="47" spans="1:9" ht="15.75">
      <c r="A47" s="108" t="s">
        <v>58</v>
      </c>
      <c r="B47" s="108" t="s">
        <v>274</v>
      </c>
      <c r="C47" s="208" t="s">
        <v>274</v>
      </c>
      <c r="D47" s="203"/>
      <c r="E47" s="203"/>
      <c r="F47" s="204"/>
      <c r="G47" s="119"/>
      <c r="H47" s="110">
        <f>IF(TYPE(H48)=1,H48,0)-IF(TYPE(H49)=1,H49,0)-IF(TYPE(H50)=1,H50,0)</f>
        <v>0</v>
      </c>
      <c r="I47" s="110">
        <f>IF(TYPE(I48)=1,I48,0)-IF(TYPE(I49)=1,I49,0)-IF(TYPE(I50)=1,I50,0)</f>
        <v>0</v>
      </c>
    </row>
    <row r="48" spans="1:9" ht="15.75">
      <c r="A48" s="116" t="s">
        <v>275</v>
      </c>
      <c r="B48" s="112" t="s">
        <v>276</v>
      </c>
      <c r="C48" s="205" t="s">
        <v>277</v>
      </c>
      <c r="D48" s="206"/>
      <c r="E48" s="206"/>
      <c r="F48" s="207"/>
      <c r="G48" s="120"/>
      <c r="H48" s="114"/>
      <c r="I48" s="115"/>
    </row>
    <row r="49" spans="1:9" ht="15.75">
      <c r="A49" s="116" t="s">
        <v>16</v>
      </c>
      <c r="B49" s="112" t="s">
        <v>278</v>
      </c>
      <c r="C49" s="205" t="s">
        <v>278</v>
      </c>
      <c r="D49" s="206"/>
      <c r="E49" s="206"/>
      <c r="F49" s="207"/>
      <c r="G49" s="120"/>
      <c r="H49" s="115"/>
      <c r="I49" s="115"/>
    </row>
    <row r="50" spans="1:9" ht="15.75">
      <c r="A50" s="116" t="s">
        <v>279</v>
      </c>
      <c r="B50" s="112" t="s">
        <v>280</v>
      </c>
      <c r="C50" s="205" t="s">
        <v>281</v>
      </c>
      <c r="D50" s="206"/>
      <c r="E50" s="206"/>
      <c r="F50" s="207"/>
      <c r="G50" s="120"/>
      <c r="H50" s="115"/>
      <c r="I50" s="115"/>
    </row>
    <row r="51" spans="1:9" ht="15.75">
      <c r="A51" s="108" t="s">
        <v>63</v>
      </c>
      <c r="B51" s="118" t="s">
        <v>282</v>
      </c>
      <c r="C51" s="202" t="s">
        <v>282</v>
      </c>
      <c r="D51" s="203"/>
      <c r="E51" s="203"/>
      <c r="F51" s="204"/>
      <c r="G51" s="119"/>
      <c r="H51" s="115"/>
      <c r="I51" s="115"/>
    </row>
    <row r="52" spans="1:9" ht="30" customHeight="1">
      <c r="A52" s="108" t="s">
        <v>75</v>
      </c>
      <c r="B52" s="118" t="s">
        <v>283</v>
      </c>
      <c r="C52" s="209" t="s">
        <v>283</v>
      </c>
      <c r="D52" s="210"/>
      <c r="E52" s="210"/>
      <c r="F52" s="211"/>
      <c r="G52" s="119"/>
      <c r="H52" s="115"/>
      <c r="I52" s="115"/>
    </row>
    <row r="53" spans="1:9" ht="15.75">
      <c r="A53" s="108" t="s">
        <v>87</v>
      </c>
      <c r="B53" s="118" t="s">
        <v>284</v>
      </c>
      <c r="C53" s="202" t="s">
        <v>284</v>
      </c>
      <c r="D53" s="203"/>
      <c r="E53" s="203"/>
      <c r="F53" s="204"/>
      <c r="G53" s="119"/>
      <c r="H53" s="115"/>
      <c r="I53" s="115"/>
    </row>
    <row r="54" spans="1:9" ht="30" customHeight="1">
      <c r="A54" s="108" t="s">
        <v>285</v>
      </c>
      <c r="B54" s="108" t="s">
        <v>286</v>
      </c>
      <c r="C54" s="212" t="s">
        <v>286</v>
      </c>
      <c r="D54" s="210"/>
      <c r="E54" s="210"/>
      <c r="F54" s="211"/>
      <c r="G54" s="119"/>
      <c r="H54" s="110">
        <f>SUM(H46,H47,H51,H52,H53)</f>
        <v>3381.0199999999313</v>
      </c>
      <c r="I54" s="110">
        <f>SUM(I46,I47,I51,I52,I53)</f>
        <v>4279.7200000000012</v>
      </c>
    </row>
    <row r="55" spans="1:9" ht="15.75">
      <c r="A55" s="108" t="s">
        <v>9</v>
      </c>
      <c r="B55" s="108" t="s">
        <v>287</v>
      </c>
      <c r="C55" s="208" t="s">
        <v>287</v>
      </c>
      <c r="D55" s="203"/>
      <c r="E55" s="203"/>
      <c r="F55" s="204"/>
      <c r="G55" s="119"/>
      <c r="H55" s="115"/>
      <c r="I55" s="115"/>
    </row>
    <row r="56" spans="1:9" ht="15.75">
      <c r="A56" s="108" t="s">
        <v>288</v>
      </c>
      <c r="B56" s="118" t="s">
        <v>289</v>
      </c>
      <c r="C56" s="202" t="s">
        <v>289</v>
      </c>
      <c r="D56" s="203"/>
      <c r="E56" s="203"/>
      <c r="F56" s="204"/>
      <c r="G56" s="119"/>
      <c r="H56" s="110">
        <f>SUM(H54,H55)</f>
        <v>3381.0199999999313</v>
      </c>
      <c r="I56" s="110">
        <f>SUM(I54,I55)</f>
        <v>4279.7200000000012</v>
      </c>
    </row>
    <row r="57" spans="1:9" ht="15.75">
      <c r="A57" s="116" t="s">
        <v>9</v>
      </c>
      <c r="B57" s="112" t="s">
        <v>290</v>
      </c>
      <c r="C57" s="205" t="s">
        <v>290</v>
      </c>
      <c r="D57" s="206"/>
      <c r="E57" s="206"/>
      <c r="F57" s="207"/>
      <c r="G57" s="120"/>
      <c r="H57" s="114"/>
      <c r="I57" s="114"/>
    </row>
    <row r="58" spans="1:9" ht="15.75">
      <c r="A58" s="116" t="s">
        <v>16</v>
      </c>
      <c r="B58" s="112" t="s">
        <v>291</v>
      </c>
      <c r="C58" s="205" t="s">
        <v>291</v>
      </c>
      <c r="D58" s="206"/>
      <c r="E58" s="206"/>
      <c r="F58" s="207"/>
      <c r="G58" s="120"/>
      <c r="H58" s="114"/>
      <c r="I58" s="114"/>
    </row>
    <row r="59" spans="1:9">
      <c r="A59" s="121"/>
      <c r="B59" s="121"/>
      <c r="C59" s="121"/>
      <c r="D59" s="121"/>
      <c r="G59" s="122"/>
      <c r="H59" s="122"/>
      <c r="I59" s="122"/>
    </row>
    <row r="60" spans="1:9" ht="15.75" customHeight="1">
      <c r="A60" s="215" t="s">
        <v>292</v>
      </c>
      <c r="B60" s="215"/>
      <c r="C60" s="215"/>
      <c r="D60" s="215"/>
      <c r="E60" s="215"/>
      <c r="F60" s="215"/>
      <c r="G60" s="123"/>
      <c r="H60" s="216" t="s">
        <v>293</v>
      </c>
      <c r="I60" s="216"/>
    </row>
    <row r="61" spans="1:9" s="104" customFormat="1" ht="18.75" customHeight="1">
      <c r="A61" s="217" t="s">
        <v>294</v>
      </c>
      <c r="B61" s="217"/>
      <c r="C61" s="217"/>
      <c r="D61" s="217"/>
      <c r="E61" s="217"/>
      <c r="F61" s="217"/>
      <c r="G61" s="124" t="s">
        <v>187</v>
      </c>
      <c r="H61" s="218" t="s">
        <v>111</v>
      </c>
      <c r="I61" s="218"/>
    </row>
    <row r="62" spans="1:9" s="104" customFormat="1" ht="10.5" customHeight="1">
      <c r="A62" s="125"/>
      <c r="B62" s="125"/>
      <c r="C62" s="125"/>
      <c r="D62" s="125"/>
      <c r="E62" s="125"/>
      <c r="F62" s="125"/>
      <c r="G62" s="125"/>
      <c r="H62" s="126"/>
      <c r="I62" s="126"/>
    </row>
    <row r="63" spans="1:9" s="104" customFormat="1" ht="15" customHeight="1">
      <c r="A63" s="219" t="s">
        <v>295</v>
      </c>
      <c r="B63" s="219"/>
      <c r="C63" s="219"/>
      <c r="D63" s="219"/>
      <c r="E63" s="219"/>
      <c r="F63" s="219"/>
      <c r="G63" s="62" t="s">
        <v>296</v>
      </c>
      <c r="H63" s="220" t="s">
        <v>297</v>
      </c>
      <c r="I63" s="220"/>
    </row>
    <row r="64" spans="1:9" s="104" customFormat="1" ht="12" customHeight="1">
      <c r="A64" s="213" t="s">
        <v>298</v>
      </c>
      <c r="B64" s="213"/>
      <c r="C64" s="213"/>
      <c r="D64" s="213"/>
      <c r="E64" s="213"/>
      <c r="F64" s="213"/>
      <c r="G64" s="127" t="s">
        <v>299</v>
      </c>
      <c r="H64" s="214" t="s">
        <v>111</v>
      </c>
      <c r="I64" s="214"/>
    </row>
    <row r="67" spans="1:10" ht="12.75" customHeight="1">
      <c r="A67" s="97"/>
      <c r="B67" s="97"/>
      <c r="C67" s="97"/>
      <c r="D67" s="97"/>
      <c r="E67" s="42"/>
      <c r="F67" s="97"/>
      <c r="G67" s="97"/>
      <c r="H67" s="90"/>
      <c r="I67" s="97"/>
      <c r="J67" s="97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topLeftCell="A7" workbookViewId="0">
      <selection activeCell="Q16" sqref="Q16"/>
    </sheetView>
  </sheetViews>
  <sheetFormatPr defaultRowHeight="12"/>
  <cols>
    <col min="1" max="1" width="3" style="128" customWidth="1"/>
    <col min="2" max="2" width="26.5703125" style="129" customWidth="1"/>
    <col min="3" max="3" width="11.5703125" style="129" customWidth="1"/>
    <col min="4" max="4" width="11.42578125" style="129" customWidth="1"/>
    <col min="5" max="5" width="11" style="129" customWidth="1"/>
    <col min="6" max="6" width="9.28515625" style="129" customWidth="1"/>
    <col min="7" max="7" width="8.85546875" style="129" customWidth="1"/>
    <col min="8" max="8" width="9.140625" style="129" customWidth="1"/>
    <col min="9" max="9" width="13.5703125" style="129" customWidth="1"/>
    <col min="10" max="10" width="10.28515625" style="129" customWidth="1"/>
    <col min="11" max="11" width="8.140625" style="129" customWidth="1"/>
    <col min="12" max="12" width="11" style="129" customWidth="1"/>
    <col min="13" max="13" width="11.140625" style="129" customWidth="1"/>
    <col min="14" max="16384" width="9.140625" style="129"/>
  </cols>
  <sheetData>
    <row r="1" spans="1:13">
      <c r="B1" s="129" t="s">
        <v>300</v>
      </c>
      <c r="I1" s="130"/>
      <c r="J1" s="130"/>
      <c r="K1" s="130"/>
    </row>
    <row r="2" spans="1:13">
      <c r="B2" s="129" t="s">
        <v>205</v>
      </c>
      <c r="I2" s="129" t="s">
        <v>301</v>
      </c>
    </row>
    <row r="3" spans="1:13">
      <c r="I3" s="129" t="s">
        <v>302</v>
      </c>
    </row>
    <row r="4" spans="1:13" ht="6" customHeight="1"/>
    <row r="5" spans="1:13">
      <c r="A5" s="221" t="s">
        <v>303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>
      <c r="A6" s="221" t="s">
        <v>334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1:13" ht="3" customHeight="1"/>
    <row r="8" spans="1:13">
      <c r="A8" s="221" t="s">
        <v>304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1:13" ht="8.25" customHeight="1"/>
    <row r="10" spans="1:13">
      <c r="A10" s="223" t="s">
        <v>2</v>
      </c>
      <c r="B10" s="223" t="s">
        <v>305</v>
      </c>
      <c r="C10" s="223" t="s">
        <v>306</v>
      </c>
      <c r="D10" s="223" t="s">
        <v>307</v>
      </c>
      <c r="E10" s="223"/>
      <c r="F10" s="223"/>
      <c r="G10" s="223"/>
      <c r="H10" s="223"/>
      <c r="I10" s="223"/>
      <c r="J10" s="224"/>
      <c r="K10" s="224"/>
      <c r="L10" s="223"/>
      <c r="M10" s="223" t="s">
        <v>308</v>
      </c>
    </row>
    <row r="11" spans="1:13" ht="84.75" customHeight="1">
      <c r="A11" s="223"/>
      <c r="B11" s="223"/>
      <c r="C11" s="223"/>
      <c r="D11" s="137" t="s">
        <v>340</v>
      </c>
      <c r="E11" s="137" t="s">
        <v>309</v>
      </c>
      <c r="F11" s="137" t="s">
        <v>335</v>
      </c>
      <c r="G11" s="137" t="s">
        <v>310</v>
      </c>
      <c r="H11" s="137" t="s">
        <v>336</v>
      </c>
      <c r="I11" s="138" t="s">
        <v>311</v>
      </c>
      <c r="J11" s="137" t="s">
        <v>312</v>
      </c>
      <c r="K11" s="139" t="s">
        <v>313</v>
      </c>
      <c r="L11" s="140" t="s">
        <v>314</v>
      </c>
      <c r="M11" s="223"/>
    </row>
    <row r="12" spans="1:13">
      <c r="A12" s="141">
        <v>1</v>
      </c>
      <c r="B12" s="141">
        <v>2</v>
      </c>
      <c r="C12" s="141">
        <v>3</v>
      </c>
      <c r="D12" s="141">
        <v>4</v>
      </c>
      <c r="E12" s="141">
        <v>5</v>
      </c>
      <c r="F12" s="141">
        <v>6</v>
      </c>
      <c r="G12" s="141">
        <v>7</v>
      </c>
      <c r="H12" s="141">
        <v>8</v>
      </c>
      <c r="I12" s="141">
        <v>9</v>
      </c>
      <c r="J12" s="141">
        <v>10</v>
      </c>
      <c r="K12" s="142" t="s">
        <v>315</v>
      </c>
      <c r="L12" s="141">
        <v>12</v>
      </c>
      <c r="M12" s="141">
        <v>13</v>
      </c>
    </row>
    <row r="13" spans="1:13" ht="42">
      <c r="A13" s="137" t="s">
        <v>316</v>
      </c>
      <c r="B13" s="143" t="s">
        <v>317</v>
      </c>
      <c r="C13" s="134">
        <f t="shared" ref="C13:L13" si="0">SUM(C14:C15)</f>
        <v>572.38</v>
      </c>
      <c r="D13" s="134">
        <f t="shared" si="0"/>
        <v>53382.77</v>
      </c>
      <c r="E13" s="134">
        <f t="shared" si="0"/>
        <v>0</v>
      </c>
      <c r="F13" s="134">
        <f t="shared" si="0"/>
        <v>2.61</v>
      </c>
      <c r="G13" s="134">
        <f t="shared" si="0"/>
        <v>0</v>
      </c>
      <c r="H13" s="134">
        <f t="shared" si="0"/>
        <v>0</v>
      </c>
      <c r="I13" s="134">
        <f t="shared" si="0"/>
        <v>-47585.33</v>
      </c>
      <c r="J13" s="134">
        <f t="shared" si="0"/>
        <v>0</v>
      </c>
      <c r="K13" s="134">
        <f t="shared" si="0"/>
        <v>0</v>
      </c>
      <c r="L13" s="134">
        <f t="shared" si="0"/>
        <v>0</v>
      </c>
      <c r="M13" s="134">
        <f t="shared" ref="M13:M25" si="1">SUM(C13:L13)</f>
        <v>6372.429999999993</v>
      </c>
    </row>
    <row r="14" spans="1:13">
      <c r="A14" s="141" t="s">
        <v>318</v>
      </c>
      <c r="B14" s="144" t="s">
        <v>319</v>
      </c>
      <c r="C14" s="135">
        <v>572.38</v>
      </c>
      <c r="D14" s="135"/>
      <c r="E14" s="135">
        <v>708.03</v>
      </c>
      <c r="F14" s="135">
        <v>2.61</v>
      </c>
      <c r="G14" s="135"/>
      <c r="H14" s="135"/>
      <c r="I14" s="135">
        <v>-996.81999999999994</v>
      </c>
      <c r="J14" s="135"/>
      <c r="K14" s="135"/>
      <c r="L14" s="135"/>
      <c r="M14" s="134">
        <f t="shared" si="1"/>
        <v>286.19999999999982</v>
      </c>
    </row>
    <row r="15" spans="1:13">
      <c r="A15" s="141" t="s">
        <v>320</v>
      </c>
      <c r="B15" s="144" t="s">
        <v>321</v>
      </c>
      <c r="C15" s="135"/>
      <c r="D15" s="135">
        <v>53382.77</v>
      </c>
      <c r="E15" s="135">
        <v>-708.03</v>
      </c>
      <c r="F15" s="135"/>
      <c r="G15" s="135"/>
      <c r="H15" s="135"/>
      <c r="I15" s="135">
        <v>-46588.51</v>
      </c>
      <c r="J15" s="135"/>
      <c r="K15" s="135"/>
      <c r="L15" s="135"/>
      <c r="M15" s="134">
        <f t="shared" si="1"/>
        <v>6086.2299999999959</v>
      </c>
    </row>
    <row r="16" spans="1:13" ht="42">
      <c r="A16" s="137" t="s">
        <v>322</v>
      </c>
      <c r="B16" s="143" t="s">
        <v>323</v>
      </c>
      <c r="C16" s="134">
        <f t="shared" ref="C16:L16" si="2">SUM(C17:C18)</f>
        <v>274058.56</v>
      </c>
      <c r="D16" s="134">
        <f t="shared" si="2"/>
        <v>98631.5</v>
      </c>
      <c r="E16" s="134">
        <f t="shared" si="2"/>
        <v>0</v>
      </c>
      <c r="F16" s="134">
        <f t="shared" si="2"/>
        <v>0</v>
      </c>
      <c r="G16" s="134">
        <f t="shared" si="2"/>
        <v>0</v>
      </c>
      <c r="H16" s="134">
        <f t="shared" si="2"/>
        <v>0</v>
      </c>
      <c r="I16" s="134">
        <f t="shared" si="2"/>
        <v>-91773.11</v>
      </c>
      <c r="J16" s="134">
        <f t="shared" si="2"/>
        <v>0</v>
      </c>
      <c r="K16" s="134">
        <f t="shared" si="2"/>
        <v>0</v>
      </c>
      <c r="L16" s="134">
        <f t="shared" si="2"/>
        <v>0</v>
      </c>
      <c r="M16" s="134">
        <f t="shared" si="1"/>
        <v>280916.95</v>
      </c>
    </row>
    <row r="17" spans="1:13">
      <c r="A17" s="141" t="s">
        <v>337</v>
      </c>
      <c r="B17" s="144" t="s">
        <v>319</v>
      </c>
      <c r="C17" s="135">
        <v>274058.56</v>
      </c>
      <c r="D17" s="135">
        <v>2413.1</v>
      </c>
      <c r="E17" s="135"/>
      <c r="F17" s="135"/>
      <c r="G17" s="135"/>
      <c r="H17" s="135"/>
      <c r="I17" s="135">
        <v>-6534.79</v>
      </c>
      <c r="J17" s="135"/>
      <c r="K17" s="135"/>
      <c r="L17" s="135"/>
      <c r="M17" s="134">
        <f t="shared" si="1"/>
        <v>269936.87</v>
      </c>
    </row>
    <row r="18" spans="1:13">
      <c r="A18" s="141" t="s">
        <v>338</v>
      </c>
      <c r="B18" s="144" t="s">
        <v>321</v>
      </c>
      <c r="C18" s="135"/>
      <c r="D18" s="135">
        <v>96218.4</v>
      </c>
      <c r="E18" s="135"/>
      <c r="F18" s="135"/>
      <c r="G18" s="135"/>
      <c r="H18" s="135"/>
      <c r="I18" s="135">
        <v>-85238.32</v>
      </c>
      <c r="J18" s="135"/>
      <c r="K18" s="135"/>
      <c r="L18" s="135"/>
      <c r="M18" s="134">
        <f t="shared" si="1"/>
        <v>10980.079999999987</v>
      </c>
    </row>
    <row r="19" spans="1:13" ht="55.5" customHeight="1">
      <c r="A19" s="137" t="s">
        <v>324</v>
      </c>
      <c r="B19" s="143" t="s">
        <v>325</v>
      </c>
      <c r="C19" s="134">
        <f t="shared" ref="C19:L19" si="3">SUM(C20:C21)</f>
        <v>0</v>
      </c>
      <c r="D19" s="134">
        <f t="shared" si="3"/>
        <v>0</v>
      </c>
      <c r="E19" s="134">
        <f t="shared" si="3"/>
        <v>0</v>
      </c>
      <c r="F19" s="134">
        <f t="shared" si="3"/>
        <v>7.63</v>
      </c>
      <c r="G19" s="134">
        <f t="shared" si="3"/>
        <v>0</v>
      </c>
      <c r="H19" s="134">
        <f t="shared" si="3"/>
        <v>0</v>
      </c>
      <c r="I19" s="134">
        <f t="shared" si="3"/>
        <v>-7.63</v>
      </c>
      <c r="J19" s="134">
        <f>SUM(J20:J21)</f>
        <v>0</v>
      </c>
      <c r="K19" s="134">
        <f t="shared" si="3"/>
        <v>0</v>
      </c>
      <c r="L19" s="134">
        <f t="shared" si="3"/>
        <v>0</v>
      </c>
      <c r="M19" s="134">
        <f t="shared" si="1"/>
        <v>0</v>
      </c>
    </row>
    <row r="20" spans="1:13">
      <c r="A20" s="141" t="s">
        <v>326</v>
      </c>
      <c r="B20" s="144" t="s">
        <v>319</v>
      </c>
      <c r="C20" s="135"/>
      <c r="D20" s="135"/>
      <c r="E20" s="135"/>
      <c r="F20" s="135">
        <v>7.63</v>
      </c>
      <c r="G20" s="135"/>
      <c r="H20" s="135"/>
      <c r="I20" s="135">
        <v>-7.63</v>
      </c>
      <c r="J20" s="135"/>
      <c r="K20" s="135"/>
      <c r="L20" s="135"/>
      <c r="M20" s="134">
        <f t="shared" si="1"/>
        <v>0</v>
      </c>
    </row>
    <row r="21" spans="1:13">
      <c r="A21" s="141" t="s">
        <v>339</v>
      </c>
      <c r="B21" s="144" t="s">
        <v>321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4">
        <f t="shared" si="1"/>
        <v>0</v>
      </c>
    </row>
    <row r="22" spans="1:13">
      <c r="A22" s="137" t="s">
        <v>327</v>
      </c>
      <c r="B22" s="143" t="s">
        <v>328</v>
      </c>
      <c r="C22" s="134">
        <f t="shared" ref="C22:L22" si="4">SUM(C23:C24)</f>
        <v>2115.23</v>
      </c>
      <c r="D22" s="134">
        <f t="shared" si="4"/>
        <v>149.86000000000001</v>
      </c>
      <c r="E22" s="134">
        <f>SUM(E23:E24)</f>
        <v>0</v>
      </c>
      <c r="F22" s="134">
        <f t="shared" si="4"/>
        <v>1523.28</v>
      </c>
      <c r="G22" s="134">
        <f t="shared" si="4"/>
        <v>0</v>
      </c>
      <c r="H22" s="134">
        <f t="shared" si="4"/>
        <v>0</v>
      </c>
      <c r="I22" s="134">
        <f t="shared" si="4"/>
        <v>-1692.36</v>
      </c>
      <c r="J22" s="134">
        <f>SUM(J23:J24)</f>
        <v>0</v>
      </c>
      <c r="K22" s="134">
        <f t="shared" si="4"/>
        <v>0</v>
      </c>
      <c r="L22" s="134">
        <f t="shared" si="4"/>
        <v>0</v>
      </c>
      <c r="M22" s="134">
        <f t="shared" si="1"/>
        <v>2096.0100000000002</v>
      </c>
    </row>
    <row r="23" spans="1:13">
      <c r="A23" s="141" t="s">
        <v>329</v>
      </c>
      <c r="B23" s="144" t="s">
        <v>319</v>
      </c>
      <c r="C23" s="135">
        <v>2115.23</v>
      </c>
      <c r="D23" s="135">
        <v>149.86000000000001</v>
      </c>
      <c r="E23" s="135"/>
      <c r="F23" s="135">
        <v>1523.28</v>
      </c>
      <c r="G23" s="135"/>
      <c r="H23" s="135"/>
      <c r="I23" s="135">
        <v>-1692.36</v>
      </c>
      <c r="J23" s="135"/>
      <c r="K23" s="135"/>
      <c r="L23" s="135"/>
      <c r="M23" s="134">
        <f t="shared" si="1"/>
        <v>2096.0100000000002</v>
      </c>
    </row>
    <row r="24" spans="1:13">
      <c r="A24" s="141" t="s">
        <v>330</v>
      </c>
      <c r="B24" s="144" t="s">
        <v>321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4">
        <f t="shared" si="1"/>
        <v>0</v>
      </c>
    </row>
    <row r="25" spans="1:13">
      <c r="A25" s="137" t="s">
        <v>331</v>
      </c>
      <c r="B25" s="143" t="s">
        <v>332</v>
      </c>
      <c r="C25" s="136">
        <f t="shared" ref="C25:L25" si="5">SUM(C13,C16,C19,C22)</f>
        <v>276746.17</v>
      </c>
      <c r="D25" s="136">
        <f t="shared" si="5"/>
        <v>152164.12999999998</v>
      </c>
      <c r="E25" s="136">
        <f t="shared" si="5"/>
        <v>0</v>
      </c>
      <c r="F25" s="136">
        <f t="shared" si="5"/>
        <v>1533.52</v>
      </c>
      <c r="G25" s="136">
        <f t="shared" si="5"/>
        <v>0</v>
      </c>
      <c r="H25" s="136">
        <f t="shared" si="5"/>
        <v>0</v>
      </c>
      <c r="I25" s="136">
        <f t="shared" si="5"/>
        <v>-141058.43</v>
      </c>
      <c r="J25" s="136">
        <f t="shared" si="5"/>
        <v>0</v>
      </c>
      <c r="K25" s="136">
        <f t="shared" si="5"/>
        <v>0</v>
      </c>
      <c r="L25" s="136">
        <f t="shared" si="5"/>
        <v>0</v>
      </c>
      <c r="M25" s="136">
        <f t="shared" si="1"/>
        <v>289385.38999999996</v>
      </c>
    </row>
    <row r="26" spans="1:13">
      <c r="A26" s="145" t="s">
        <v>333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3" s="132" customFormat="1">
      <c r="A27" s="131"/>
      <c r="B27" s="131"/>
      <c r="C27" s="131"/>
      <c r="D27" s="131"/>
      <c r="E27" s="131"/>
    </row>
    <row r="28" spans="1:13" s="132" customFormat="1">
      <c r="A28" s="131"/>
      <c r="B28" s="131"/>
      <c r="C28" s="131"/>
      <c r="D28" s="131"/>
      <c r="E28" s="131"/>
    </row>
    <row r="29" spans="1:13" s="132" customFormat="1" ht="12.75" customHeight="1">
      <c r="A29" s="133"/>
      <c r="B29" s="133"/>
      <c r="C29" s="133"/>
      <c r="D29" s="133"/>
      <c r="E29" s="98"/>
      <c r="F29" s="133"/>
      <c r="G29" s="133"/>
      <c r="H29" s="133"/>
      <c r="I29" s="133"/>
      <c r="J29" s="133"/>
      <c r="K29" s="133"/>
      <c r="L29" s="133"/>
      <c r="M29" s="133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1</vt:i4>
      </vt:variant>
    </vt:vector>
  </HeadingPairs>
  <TitlesOfParts>
    <vt:vector size="5" baseType="lpstr">
      <vt:lpstr>FBA </vt:lpstr>
      <vt:lpstr>VRA</vt:lpstr>
      <vt:lpstr>Finansavimo sumos pagal šaltinį</vt:lpstr>
      <vt:lpstr>Lapas2</vt:lpstr>
      <vt:lpstr>'FBA 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Mokykla1</dc:creator>
  <cp:lastModifiedBy>Mokykla1</cp:lastModifiedBy>
  <cp:lastPrinted>2015-07-16T08:12:23Z</cp:lastPrinted>
  <dcterms:created xsi:type="dcterms:W3CDTF">2009-07-20T14:30:53Z</dcterms:created>
  <dcterms:modified xsi:type="dcterms:W3CDTF">2015-07-16T08:12:56Z</dcterms:modified>
</cp:coreProperties>
</file>